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9045"/>
  </bookViews>
  <sheets>
    <sheet name="CALENDAR TOATE GAL-urile" sheetId="1" r:id="rId1"/>
  </sheets>
  <externalReferences>
    <externalReference r:id="rId2"/>
  </externalReferences>
  <definedNames>
    <definedName name="_xlnm._FilterDatabase" localSheetId="0" hidden="1">'CALENDAR TOATE GAL-urile'!$A$5:$BL$2091</definedName>
  </definedNames>
  <calcPr calcId="152511"/>
</workbook>
</file>

<file path=xl/calcChain.xml><?xml version="1.0" encoding="utf-8"?>
<calcChain xmlns="http://schemas.openxmlformats.org/spreadsheetml/2006/main">
  <c r="BM1704" i="1" l="1"/>
  <c r="AA2091" i="1"/>
  <c r="AB2091" i="1"/>
  <c r="AC2091" i="1"/>
  <c r="AD2091" i="1"/>
  <c r="AE2091" i="1"/>
  <c r="AF2091" i="1"/>
  <c r="AG2091" i="1"/>
  <c r="AH2091" i="1"/>
  <c r="AI2091" i="1"/>
  <c r="AJ2091" i="1"/>
  <c r="AK2091" i="1"/>
  <c r="AL2091" i="1"/>
  <c r="BK1757" i="1"/>
  <c r="BK203" i="1"/>
  <c r="BK853" i="1"/>
  <c r="BL853" i="1"/>
  <c r="BK1382" i="1"/>
  <c r="BK1638" i="1"/>
  <c r="BK21" i="1"/>
  <c r="BK656" i="1"/>
  <c r="BL656" i="1" s="1"/>
  <c r="BK657" i="1"/>
  <c r="BK658" i="1"/>
  <c r="BK659" i="1"/>
  <c r="BK660" i="1"/>
  <c r="BK661" i="1"/>
  <c r="BK671" i="1"/>
  <c r="BL671" i="1"/>
  <c r="BK680" i="1"/>
  <c r="BK688" i="1"/>
  <c r="BL688" i="1" s="1"/>
  <c r="BK696" i="1"/>
  <c r="BL696" i="1" s="1"/>
  <c r="BK1121" i="1"/>
  <c r="BK249" i="1"/>
  <c r="BK1637" i="1"/>
  <c r="BK1640" i="1"/>
  <c r="O2091" i="1"/>
  <c r="BK1379" i="1"/>
  <c r="BK1384" i="1"/>
  <c r="BL1384" i="1" s="1"/>
  <c r="BK582" i="1"/>
  <c r="BK350" i="1"/>
  <c r="BL350" i="1"/>
  <c r="BK244" i="1"/>
  <c r="BL244" i="1"/>
  <c r="BK1021" i="1"/>
  <c r="BK1032" i="1"/>
  <c r="BL1032" i="1" s="1"/>
  <c r="BK590" i="1"/>
  <c r="BK1412" i="1"/>
  <c r="BK447" i="1"/>
  <c r="BL447" i="1" s="1"/>
  <c r="BK1900" i="1"/>
  <c r="BK1904" i="1" s="1"/>
  <c r="BL1904" i="1"/>
  <c r="BK1859" i="1"/>
  <c r="BK1866" i="1"/>
  <c r="BL1866" i="1" s="1"/>
  <c r="BK264" i="1"/>
  <c r="BL264" i="1" s="1"/>
  <c r="BK304" i="1"/>
  <c r="BL304" i="1" s="1"/>
  <c r="BK113" i="1"/>
  <c r="BL113" i="1" s="1"/>
  <c r="BK1735" i="1"/>
  <c r="BL1735" i="1" s="1"/>
  <c r="BK1404" i="1"/>
  <c r="BK534" i="1"/>
  <c r="BK1898" i="1"/>
  <c r="BL1898" i="1" s="1"/>
  <c r="BK81" i="1"/>
  <c r="BL81" i="1" s="1"/>
  <c r="BK1140" i="1"/>
  <c r="BL1140" i="1" s="1"/>
  <c r="T2091" i="1"/>
  <c r="S2091" i="1"/>
  <c r="R2091" i="1"/>
  <c r="Q2091" i="1"/>
  <c r="P2091" i="1"/>
  <c r="N2091" i="1"/>
  <c r="M2091" i="1"/>
  <c r="BK1890" i="1"/>
  <c r="BL1890" i="1"/>
  <c r="BK1881" i="1"/>
  <c r="BL1881" i="1"/>
  <c r="BK1874" i="1"/>
  <c r="BL1874" i="1"/>
  <c r="BK1447" i="1"/>
  <c r="BL1447" i="1"/>
  <c r="BK1707" i="1"/>
  <c r="BL1707" i="1"/>
  <c r="BK722" i="1"/>
  <c r="BL722" i="1"/>
  <c r="BK712" i="1"/>
  <c r="BL712" i="1"/>
  <c r="BK413" i="1"/>
  <c r="BL413" i="1"/>
  <c r="BK406" i="1"/>
  <c r="BL406" i="1"/>
  <c r="BK396" i="1"/>
  <c r="BL396" i="1"/>
  <c r="BK438" i="1"/>
  <c r="BL438" i="1"/>
  <c r="BK430" i="1"/>
  <c r="BL430" i="1"/>
  <c r="BK1592" i="1"/>
  <c r="BL1592" i="1"/>
  <c r="BK1568" i="1"/>
  <c r="BK780" i="1"/>
  <c r="BL780" i="1" s="1"/>
  <c r="BK1652" i="1"/>
  <c r="BL1652" i="1" s="1"/>
  <c r="BK1833" i="1"/>
  <c r="BL1833" i="1" s="1"/>
  <c r="BK1825" i="1"/>
  <c r="BL1825" i="1" s="1"/>
  <c r="BK1809" i="1"/>
  <c r="BL1809" i="1" s="1"/>
  <c r="BK971" i="1"/>
  <c r="BL971" i="1" s="1"/>
  <c r="BK964" i="1"/>
  <c r="BL964" i="1" s="1"/>
  <c r="BK950" i="1"/>
  <c r="BK943" i="1"/>
  <c r="BL943" i="1"/>
  <c r="BK163" i="1"/>
  <c r="BL163" i="1"/>
  <c r="BK131" i="1"/>
  <c r="BL131" i="1"/>
  <c r="BK1266" i="1"/>
  <c r="BL1266" i="1"/>
  <c r="BK1258" i="1"/>
  <c r="BL1258" i="1"/>
  <c r="BK1243" i="1"/>
  <c r="BL1243" i="1"/>
  <c r="BK927" i="1"/>
  <c r="BK919" i="1"/>
  <c r="BL919" i="1" s="1"/>
  <c r="BK904" i="1"/>
  <c r="BL904" i="1" s="1"/>
  <c r="BK2013" i="1"/>
  <c r="BL2013" i="1" s="1"/>
  <c r="BK1318" i="1"/>
  <c r="BL1318" i="1" s="1"/>
  <c r="BK1014" i="1"/>
  <c r="BL1014" i="1" s="1"/>
  <c r="BK1004" i="1"/>
  <c r="BL1004" i="1" s="1"/>
  <c r="BK993" i="1"/>
  <c r="BL993" i="1" s="1"/>
  <c r="BK985" i="1"/>
  <c r="BK1047" i="1"/>
  <c r="BL1047" i="1"/>
  <c r="BK35" i="1"/>
  <c r="BL35" i="1"/>
  <c r="BK1966" i="1"/>
  <c r="BK1237" i="1"/>
  <c r="BL1237" i="1" s="1"/>
  <c r="BK1177" i="1"/>
  <c r="BL1177" i="1" s="1"/>
  <c r="BK1131" i="1"/>
  <c r="BL1131" i="1" s="1"/>
  <c r="BK212" i="1"/>
  <c r="BL212" i="1" s="1"/>
  <c r="BK189" i="1"/>
  <c r="BL189" i="1" s="1"/>
  <c r="BK181" i="1"/>
  <c r="BL181" i="1" s="1"/>
  <c r="BK871" i="1"/>
  <c r="BL871" i="1" s="1"/>
  <c r="U2091" i="1"/>
  <c r="V2091" i="1"/>
  <c r="W2091" i="1"/>
  <c r="X2091" i="1"/>
  <c r="Y2091" i="1"/>
  <c r="Z2091" i="1"/>
  <c r="BK1800" i="1"/>
  <c r="BL1800" i="1" s="1"/>
  <c r="BK1744" i="1"/>
  <c r="BL1744" i="1" s="1"/>
  <c r="BK1718" i="1"/>
  <c r="BK706" i="1"/>
  <c r="BL706" i="1"/>
  <c r="BK257" i="1"/>
  <c r="BL257" i="1"/>
  <c r="BK648" i="1"/>
  <c r="BL648" i="1"/>
  <c r="BK466" i="1"/>
  <c r="BL466" i="1"/>
  <c r="BK521" i="1"/>
  <c r="BK2037" i="1"/>
  <c r="BL2037" i="1" s="1"/>
  <c r="D522" i="1"/>
  <c r="BK928" i="1"/>
  <c r="BK929" i="1"/>
  <c r="BK930" i="1"/>
  <c r="BK931" i="1"/>
  <c r="BK932" i="1"/>
  <c r="BK933" i="1"/>
  <c r="BK28" i="1"/>
  <c r="BL28" i="1"/>
  <c r="BK376" i="1"/>
  <c r="BL376" i="1"/>
  <c r="BK1150" i="1"/>
  <c r="BL1150" i="1"/>
  <c r="BK601" i="1"/>
  <c r="BL601" i="1"/>
  <c r="BK215" i="1"/>
  <c r="BK221" i="1"/>
  <c r="BL221" i="1" s="1"/>
  <c r="BK217" i="1"/>
  <c r="BK1685" i="1"/>
  <c r="BK1686" i="1"/>
  <c r="BK1858" i="1"/>
  <c r="BL1858" i="1"/>
  <c r="BK83" i="1"/>
  <c r="BK84" i="1"/>
  <c r="BK86" i="1"/>
  <c r="BK87" i="1"/>
  <c r="BK90" i="1"/>
  <c r="BK82" i="1"/>
  <c r="BK91" i="1" s="1"/>
  <c r="BL91" i="1"/>
  <c r="G2091" i="1"/>
  <c r="BK1654" i="1"/>
  <c r="BK1655" i="1"/>
  <c r="BK1653" i="1"/>
  <c r="BK1657" i="1" s="1"/>
  <c r="BL1657" i="1" s="1"/>
  <c r="BN2091" i="1"/>
  <c r="BM2091" i="1"/>
  <c r="L2091" i="1"/>
  <c r="K2091" i="1"/>
  <c r="J2091" i="1"/>
  <c r="I2091" i="1"/>
  <c r="H2091" i="1"/>
  <c r="BK565" i="1"/>
  <c r="BL565" i="1" s="1"/>
  <c r="BK285" i="1"/>
  <c r="BL285" i="1" s="1"/>
  <c r="BK1015" i="1"/>
  <c r="BK1020" i="1" s="1"/>
  <c r="BL1020" i="1" s="1"/>
  <c r="BK1835" i="1"/>
  <c r="BK1836" i="1"/>
  <c r="BK1837" i="1"/>
  <c r="BK1838" i="1"/>
  <c r="BK1839" i="1"/>
  <c r="BK1840" i="1"/>
  <c r="BK1834" i="1"/>
  <c r="BK1726" i="1"/>
  <c r="BL1726" i="1" s="1"/>
  <c r="BK248" i="1"/>
  <c r="BK250" i="1" s="1"/>
  <c r="BL250" i="1" s="1"/>
  <c r="BK560" i="1"/>
  <c r="BL560" i="1"/>
  <c r="BK1189" i="1"/>
  <c r="BK1190" i="1"/>
  <c r="BK1192" i="1"/>
  <c r="BK1194" i="1"/>
  <c r="BK1197" i="1"/>
  <c r="BK1187" i="1"/>
  <c r="BK1198" i="1" s="1"/>
  <c r="BL1198" i="1"/>
  <c r="BK872" i="1"/>
  <c r="BK876" i="1"/>
  <c r="BL876" i="1" s="1"/>
  <c r="BK1245" i="1"/>
  <c r="BK1244" i="1"/>
  <c r="BK1251" i="1" s="1"/>
  <c r="BL1251" i="1" s="1"/>
  <c r="BK1602" i="1"/>
  <c r="BL1602" i="1" s="1"/>
  <c r="BK796" i="1"/>
  <c r="BL796" i="1" s="1"/>
  <c r="BK1186" i="1"/>
  <c r="BL1186" i="1" s="1"/>
  <c r="BK1791" i="1"/>
  <c r="BL1791" i="1" s="1"/>
  <c r="BK1781" i="1"/>
  <c r="BL1781" i="1" s="1"/>
  <c r="BK1774" i="1"/>
  <c r="BL1774" i="1" s="1"/>
  <c r="BK1765" i="1"/>
  <c r="BL1765" i="1" s="1"/>
  <c r="BL1757" i="1"/>
  <c r="BK279" i="1"/>
  <c r="BL279" i="1"/>
  <c r="BK271" i="1"/>
  <c r="BL271" i="1"/>
  <c r="BK239" i="1"/>
  <c r="BL239" i="1"/>
  <c r="BK59" i="1"/>
  <c r="BL59" i="1"/>
  <c r="BK499" i="1"/>
  <c r="BK498" i="1"/>
  <c r="BK497" i="1"/>
  <c r="BK496" i="1"/>
  <c r="BL496" i="1" s="1"/>
  <c r="BK487" i="1"/>
  <c r="BK486" i="1"/>
  <c r="BK485" i="1"/>
  <c r="BK484" i="1"/>
  <c r="BK483" i="1"/>
  <c r="BK488" i="1" s="1"/>
  <c r="BL488" i="1"/>
  <c r="BK472" i="1"/>
  <c r="BK471" i="1"/>
  <c r="BK470" i="1"/>
  <c r="BK469" i="1"/>
  <c r="BK468" i="1"/>
  <c r="BK467" i="1"/>
  <c r="BK421" i="1"/>
  <c r="BK420" i="1"/>
  <c r="BK419" i="1"/>
  <c r="BK418" i="1"/>
  <c r="BK417" i="1"/>
  <c r="BK416" i="1"/>
  <c r="BK415" i="1"/>
  <c r="BK414" i="1"/>
  <c r="BK422" i="1" s="1"/>
  <c r="BL422" i="1" s="1"/>
  <c r="BK383" i="1"/>
  <c r="BK385" i="1"/>
  <c r="BL385" i="1" s="1"/>
  <c r="BK364" i="1"/>
  <c r="BL364" i="1" s="1"/>
  <c r="BK317" i="1"/>
  <c r="BK316" i="1"/>
  <c r="BK319" i="1"/>
  <c r="BL319" i="1" s="1"/>
  <c r="BK312" i="1"/>
  <c r="BL312" i="1" s="1"/>
  <c r="BK291" i="1"/>
  <c r="BK290" i="1"/>
  <c r="BK289" i="1"/>
  <c r="BK288" i="1"/>
  <c r="BK287" i="1"/>
  <c r="BK286" i="1"/>
  <c r="BK292" i="1"/>
  <c r="BL292" i="1" s="1"/>
  <c r="BK459" i="1"/>
  <c r="BL459" i="1" s="1"/>
  <c r="BK482" i="1"/>
  <c r="BL482" i="1" s="1"/>
  <c r="BK1850" i="1"/>
  <c r="BL1850" i="1" s="1"/>
  <c r="BK1815" i="1"/>
  <c r="BL1815" i="1" s="1"/>
  <c r="BK1539" i="1"/>
  <c r="BL1539" i="1" s="1"/>
  <c r="BK1532" i="1"/>
  <c r="BL1532" i="1" s="1"/>
  <c r="BK1516" i="1"/>
  <c r="BL1516" i="1" s="1"/>
  <c r="BK1509" i="1"/>
  <c r="BL1509" i="1" s="1"/>
  <c r="BK1501" i="1"/>
  <c r="BL1501" i="1" s="1"/>
  <c r="BK1494" i="1"/>
  <c r="BL1494" i="1" s="1"/>
  <c r="BK1485" i="1"/>
  <c r="BL1485" i="1" s="1"/>
  <c r="BK1476" i="1"/>
  <c r="BL1476" i="1" s="1"/>
  <c r="BK1467" i="1"/>
  <c r="BL1467" i="1" s="1"/>
  <c r="BK1458" i="1"/>
  <c r="BL1458" i="1" s="1"/>
  <c r="BK956" i="1"/>
  <c r="BL956" i="1" s="1"/>
  <c r="BK911" i="1"/>
  <c r="BL911" i="1" s="1"/>
  <c r="BK895" i="1"/>
  <c r="BL895" i="1" s="1"/>
  <c r="BK888" i="1"/>
  <c r="BL888" i="1"/>
  <c r="BK173" i="1"/>
  <c r="BL173" i="1"/>
  <c r="BK44" i="1"/>
  <c r="BK49" i="1"/>
  <c r="BL49" i="1" s="1"/>
  <c r="BK43" i="1"/>
  <c r="BL43" i="1" s="1"/>
  <c r="BL21" i="1"/>
  <c r="BK13" i="1"/>
  <c r="BL13" i="1"/>
  <c r="BK231" i="1"/>
  <c r="BL231" i="1"/>
  <c r="BK1670" i="1"/>
  <c r="BL1670" i="1"/>
  <c r="BK1641" i="1"/>
  <c r="BK1575" i="1"/>
  <c r="BL1575" i="1" s="1"/>
  <c r="BK1556" i="1"/>
  <c r="BL1556" i="1" s="1"/>
  <c r="BK1548" i="1"/>
  <c r="BL1548" i="1" s="1"/>
  <c r="BK1331" i="1"/>
  <c r="BK1335" i="1" s="1"/>
  <c r="BL1335" i="1" s="1"/>
  <c r="BK1330" i="1"/>
  <c r="BL1330" i="1"/>
  <c r="BK1324" i="1"/>
  <c r="BL1324" i="1"/>
  <c r="BK1312" i="1"/>
  <c r="BL1312" i="1"/>
  <c r="BK581" i="1"/>
  <c r="BL581" i="1"/>
  <c r="BK572" i="1"/>
  <c r="BL572" i="1"/>
  <c r="BL521" i="1"/>
  <c r="BK512" i="1"/>
  <c r="BL512" i="1" s="1"/>
  <c r="BK2028" i="1"/>
  <c r="BL2028" i="1" s="1"/>
  <c r="BK2019" i="1"/>
  <c r="BL2019" i="1" s="1"/>
  <c r="BK627" i="1"/>
  <c r="BL627" i="1" s="1"/>
  <c r="BK621" i="1"/>
  <c r="BL621" i="1" s="1"/>
  <c r="BK611" i="1"/>
  <c r="BL611" i="1" s="1"/>
  <c r="BK591" i="1"/>
  <c r="BK587" i="1"/>
  <c r="BK584" i="1"/>
  <c r="BK592" i="1" s="1"/>
  <c r="BL592" i="1" s="1"/>
  <c r="BK733" i="1"/>
  <c r="BL733" i="1"/>
  <c r="BK1582" i="1"/>
  <c r="BL1582" i="1"/>
  <c r="BL1121" i="1"/>
  <c r="BK1108" i="1"/>
  <c r="BL1108" i="1" s="1"/>
  <c r="BK1098" i="1"/>
  <c r="BL1098" i="1" s="1"/>
  <c r="BK811" i="1"/>
  <c r="BL811" i="1" s="1"/>
  <c r="BK804" i="1"/>
  <c r="BL804" i="1" s="1"/>
  <c r="BK788" i="1"/>
  <c r="BL788" i="1" s="1"/>
  <c r="BK741" i="1"/>
  <c r="BK740" i="1"/>
  <c r="BK739" i="1"/>
  <c r="BK738" i="1"/>
  <c r="BK737" i="1"/>
  <c r="BK736" i="1"/>
  <c r="BK735" i="1"/>
  <c r="BK734" i="1"/>
  <c r="BK742" i="1"/>
  <c r="BL742" i="1" s="1"/>
  <c r="BK2061" i="1"/>
  <c r="BK2060" i="1"/>
  <c r="BK2068" i="1"/>
  <c r="BK2059" i="1"/>
  <c r="BK2053" i="1"/>
  <c r="BK2055" i="1"/>
  <c r="BK2056" i="1"/>
  <c r="BK2057" i="1"/>
  <c r="BK2052" i="1"/>
  <c r="BK2058" i="1" s="1"/>
  <c r="BK1987" i="1"/>
  <c r="BK1988" i="1"/>
  <c r="BK1989" i="1"/>
  <c r="BK1990" i="1"/>
  <c r="BK1991" i="1"/>
  <c r="BK1992" i="1"/>
  <c r="BK1993" i="1"/>
  <c r="BK1994" i="1"/>
  <c r="BK1995" i="1"/>
  <c r="BK1996" i="1"/>
  <c r="BK1985" i="1"/>
  <c r="BK1997" i="1"/>
  <c r="BL1997" i="1" s="1"/>
  <c r="BK1977" i="1"/>
  <c r="BK1978" i="1"/>
  <c r="BK1979" i="1"/>
  <c r="BK1984" i="1" s="1"/>
  <c r="BL1984" i="1" s="1"/>
  <c r="BK1298" i="1"/>
  <c r="BK1299" i="1"/>
  <c r="BK1300" i="1"/>
  <c r="BK1301" i="1"/>
  <c r="BK1297" i="1"/>
  <c r="BK1289" i="1"/>
  <c r="BK1290" i="1"/>
  <c r="BK1291" i="1"/>
  <c r="BK1292" i="1"/>
  <c r="BK1288" i="1"/>
  <c r="BK1296" i="1" s="1"/>
  <c r="BL1296" i="1" s="1"/>
  <c r="BK1279" i="1"/>
  <c r="BK1280" i="1"/>
  <c r="BK1287" i="1" s="1"/>
  <c r="BL1287" i="1" s="1"/>
  <c r="BK1281" i="1"/>
  <c r="BK1283" i="1"/>
  <c r="BK1284" i="1"/>
  <c r="BK1286" i="1"/>
  <c r="BK1268" i="1"/>
  <c r="BK1269" i="1"/>
  <c r="BK1277" i="1" s="1"/>
  <c r="BL1277" i="1" s="1"/>
  <c r="BK1271" i="1"/>
  <c r="BK1272" i="1"/>
  <c r="BK1273" i="1"/>
  <c r="BK1274" i="1"/>
  <c r="BK1276" i="1"/>
  <c r="BK1034" i="1"/>
  <c r="BK1033" i="1"/>
  <c r="BK1039" i="1"/>
  <c r="BL1039" i="1" s="1"/>
  <c r="BK1922" i="1"/>
  <c r="BK1923" i="1"/>
  <c r="BK1925" i="1"/>
  <c r="BK1929" i="1" s="1"/>
  <c r="BL1929" i="1" s="1"/>
  <c r="BK1926" i="1"/>
  <c r="BK1927" i="1"/>
  <c r="BK1913" i="1"/>
  <c r="BK1914" i="1"/>
  <c r="BK1916" i="1"/>
  <c r="BK1912" i="1"/>
  <c r="BK1920" i="1" s="1"/>
  <c r="BL1920" i="1" s="1"/>
  <c r="BK1906" i="1"/>
  <c r="BK1907" i="1"/>
  <c r="BK1910" i="1"/>
  <c r="BK1905" i="1"/>
  <c r="BK1911" i="1" s="1"/>
  <c r="BL1911" i="1" s="1"/>
  <c r="BK1689" i="1"/>
  <c r="BK1690" i="1"/>
  <c r="BK1691" i="1"/>
  <c r="BK1693" i="1"/>
  <c r="BK1688" i="1"/>
  <c r="BK1698" i="1"/>
  <c r="BL1698" i="1" s="1"/>
  <c r="BK1083" i="1"/>
  <c r="BK1080" i="1"/>
  <c r="BK1088" i="1"/>
  <c r="BL1088" i="1" s="1"/>
  <c r="BK151" i="1"/>
  <c r="BK93" i="1"/>
  <c r="BK94" i="1"/>
  <c r="BK95" i="1"/>
  <c r="BK96" i="1"/>
  <c r="BK97" i="1"/>
  <c r="BK98" i="1"/>
  <c r="BK99" i="1"/>
  <c r="BK100" i="1"/>
  <c r="BK92" i="1"/>
  <c r="BK101" i="1"/>
  <c r="BL101" i="1" s="1"/>
  <c r="BK140" i="1"/>
  <c r="BL140" i="1" s="1"/>
  <c r="BL151" i="1"/>
  <c r="BK1627" i="1"/>
  <c r="BK1630" i="1"/>
  <c r="BK1626" i="1"/>
  <c r="BK1636" i="1"/>
  <c r="BL1636" i="1" s="1"/>
  <c r="BK1610" i="1"/>
  <c r="BK1611" i="1"/>
  <c r="BK1613" i="1"/>
  <c r="BK1615" i="1"/>
  <c r="BK1609" i="1"/>
  <c r="BK1617" i="1" s="1"/>
  <c r="BL1617" i="1" s="1"/>
  <c r="BK1605" i="1"/>
  <c r="BK1606" i="1"/>
  <c r="BK1607" i="1"/>
  <c r="BK1603" i="1"/>
  <c r="BK1608" i="1" s="1"/>
  <c r="BL1608" i="1" s="1"/>
  <c r="BK1216" i="1"/>
  <c r="BK1212" i="1"/>
  <c r="BK1218" i="1" s="1"/>
  <c r="BL1218" i="1" s="1"/>
  <c r="BK1214" i="1"/>
  <c r="BK1215" i="1"/>
  <c r="BK1211" i="1"/>
  <c r="BK1162" i="1"/>
  <c r="BK1163" i="1"/>
  <c r="BK1164" i="1"/>
  <c r="BK1165" i="1"/>
  <c r="BK1166" i="1"/>
  <c r="BK1167" i="1"/>
  <c r="BK1161" i="1"/>
  <c r="BK1169" i="1" s="1"/>
  <c r="BL1169" i="1" s="1"/>
  <c r="BK1160" i="1"/>
  <c r="BL1160" i="1"/>
  <c r="BK335" i="1"/>
  <c r="BK336" i="1"/>
  <c r="BK334" i="1"/>
  <c r="BK342" i="1"/>
  <c r="BL342" i="1" s="1"/>
  <c r="BK328" i="1"/>
  <c r="BK329" i="1"/>
  <c r="BK330" i="1"/>
  <c r="BK331" i="1"/>
  <c r="BK327" i="1"/>
  <c r="BK333" i="1" s="1"/>
  <c r="BL333" i="1" s="1"/>
  <c r="BK1228" i="1"/>
  <c r="BL1228" i="1"/>
  <c r="BK1931" i="1"/>
  <c r="BK1932" i="1"/>
  <c r="BK1933" i="1"/>
  <c r="BK1934" i="1"/>
  <c r="BK1935" i="1"/>
  <c r="BK1938" i="1"/>
  <c r="BK1930" i="1"/>
  <c r="BK1940" i="1"/>
  <c r="BL1940" i="1" s="1"/>
  <c r="BK1950" i="1"/>
  <c r="BK1951" i="1"/>
  <c r="BK1952" i="1"/>
  <c r="BK1949" i="1"/>
  <c r="BK1956" i="1"/>
  <c r="BL1956" i="1" s="1"/>
  <c r="BK1414" i="1"/>
  <c r="BK1415" i="1"/>
  <c r="BK1416" i="1"/>
  <c r="BK1413" i="1"/>
  <c r="BK1423" i="1"/>
  <c r="BL1423" i="1" s="1"/>
  <c r="BK1391" i="1"/>
  <c r="BK1392" i="1"/>
  <c r="BK1390" i="1"/>
  <c r="BK1395" i="1" s="1"/>
  <c r="BL1395" i="1" s="1"/>
  <c r="BK1368" i="1"/>
  <c r="BK1369" i="1"/>
  <c r="BK1375" i="1" s="1"/>
  <c r="BL1375" i="1" s="1"/>
  <c r="BK1370" i="1"/>
  <c r="BK1372" i="1"/>
  <c r="BK1373" i="1"/>
  <c r="BK1358" i="1"/>
  <c r="BK1359" i="1"/>
  <c r="BK1357" i="1"/>
  <c r="BK1366" i="1" s="1"/>
  <c r="BL1366" i="1" s="1"/>
  <c r="BK820" i="1"/>
  <c r="BK821" i="1"/>
  <c r="BK831" i="1" s="1"/>
  <c r="BL831" i="1" s="1"/>
  <c r="BK822" i="1"/>
  <c r="BK826" i="1"/>
  <c r="BK829" i="1"/>
  <c r="BK830" i="1"/>
  <c r="BL1718" i="1"/>
  <c r="BL1568" i="1"/>
  <c r="BL985" i="1"/>
  <c r="BL950" i="1"/>
  <c r="BL927" i="1"/>
  <c r="BL534" i="1"/>
  <c r="BK355" i="1"/>
  <c r="BK354" i="1"/>
  <c r="BK351" i="1"/>
  <c r="BK356" i="1" s="1"/>
  <c r="BL356" i="1" s="1"/>
  <c r="BL203" i="1"/>
  <c r="BK2090" i="1"/>
  <c r="BL2090" i="1"/>
  <c r="BK122" i="1"/>
  <c r="BL122" i="1"/>
  <c r="BK326" i="1"/>
  <c r="BL326" i="1"/>
  <c r="BK1055" i="1"/>
  <c r="BL1055" i="1"/>
  <c r="BK1948" i="1"/>
  <c r="BL1948" i="1"/>
  <c r="BL1966" i="1"/>
  <c r="BK1974" i="1"/>
  <c r="BL1974" i="1" s="1"/>
  <c r="BK2051" i="1"/>
  <c r="BL2051" i="1" s="1"/>
  <c r="BK1680" i="1"/>
  <c r="BL1680" i="1" s="1"/>
  <c r="BK1435" i="1"/>
  <c r="BL1435" i="1" s="1"/>
  <c r="BL1412" i="1"/>
  <c r="BK1079" i="1"/>
  <c r="BL1079" i="1"/>
  <c r="BL1404" i="1"/>
  <c r="BK846" i="1"/>
  <c r="BL846" i="1" s="1"/>
  <c r="BK882" i="1"/>
  <c r="BL882" i="1" s="1"/>
  <c r="BK1356" i="1"/>
  <c r="BL1356" i="1" s="1"/>
  <c r="BK1346" i="1"/>
  <c r="BL1346" i="1" s="1"/>
  <c r="BL680" i="1"/>
  <c r="BK860" i="1"/>
  <c r="BL860" i="1"/>
  <c r="BK2078" i="1"/>
  <c r="BL2078" i="1"/>
  <c r="BK2006" i="1"/>
  <c r="BL2006" i="1"/>
  <c r="BK1210" i="1"/>
  <c r="BL1210" i="1"/>
  <c r="BK1625" i="1"/>
  <c r="BL1625" i="1"/>
  <c r="BK752" i="1"/>
  <c r="BL752" i="1"/>
  <c r="BK762" i="1"/>
  <c r="BL762" i="1"/>
  <c r="BK2044" i="1"/>
  <c r="BL2044" i="1"/>
  <c r="BK818" i="1"/>
  <c r="BL818" i="1"/>
  <c r="BK771" i="1"/>
  <c r="BL771" i="1"/>
  <c r="BK840" i="1"/>
  <c r="BL840" i="1"/>
  <c r="BK1389" i="1"/>
  <c r="BL1389" i="1"/>
  <c r="BK637" i="1"/>
  <c r="BL637" i="1"/>
  <c r="BK547" i="1"/>
  <c r="BL547" i="1"/>
  <c r="BK1687" i="1"/>
  <c r="BL1687" i="1"/>
  <c r="BK1066" i="1"/>
  <c r="BL1066" i="1"/>
  <c r="BK1526" i="1"/>
  <c r="BL1526" i="1"/>
  <c r="BK71" i="1"/>
  <c r="BL71" i="1"/>
  <c r="BK1306" i="1"/>
  <c r="BL1306" i="1"/>
  <c r="BK662" i="1"/>
  <c r="BL662" i="1"/>
  <c r="BK1841" i="1"/>
  <c r="BL1841" i="1"/>
  <c r="BK1643" i="1"/>
  <c r="BL1643" i="1"/>
  <c r="BL2068" i="1"/>
  <c r="BK935" i="1"/>
  <c r="BL935" i="1"/>
  <c r="BK473" i="1"/>
  <c r="BL473" i="1"/>
  <c r="BL2058" i="1" l="1"/>
  <c r="BK2091" i="1"/>
  <c r="BK506" i="1"/>
  <c r="BL506" i="1" s="1"/>
</calcChain>
</file>

<file path=xl/comments1.xml><?xml version="1.0" encoding="utf-8"?>
<comments xmlns="http://schemas.openxmlformats.org/spreadsheetml/2006/main">
  <authors>
    <author>Author</author>
  </authors>
  <commentList>
    <comment ref="A467" authorId="0" shapeId="0">
      <text>
        <r>
          <rPr>
            <b/>
            <sz val="9"/>
            <color indexed="81"/>
            <rFont val="Tahoma"/>
            <family val="2"/>
            <charset val="238"/>
          </rPr>
          <t>Author:</t>
        </r>
        <r>
          <rPr>
            <sz val="9"/>
            <color indexed="81"/>
            <rFont val="Tahoma"/>
            <family val="2"/>
            <charset val="238"/>
          </rPr>
          <t xml:space="preserve">
Fonduri epuizate, rest 27 e
</t>
        </r>
      </text>
    </comment>
    <comment ref="A1477" authorId="0" shapeId="0">
      <text>
        <r>
          <rPr>
            <b/>
            <sz val="9"/>
            <color indexed="81"/>
            <rFont val="Tahoma"/>
            <family val="2"/>
            <charset val="238"/>
          </rPr>
          <t>Author:</t>
        </r>
        <r>
          <rPr>
            <sz val="9"/>
            <color indexed="81"/>
            <rFont val="Tahoma"/>
            <family val="2"/>
            <charset val="238"/>
          </rPr>
          <t xml:space="preserve">
Fonduri epuizate, rest de 10 e
</t>
        </r>
      </text>
    </comment>
    <comment ref="D1557" authorId="0" shapeId="0">
      <text>
        <r>
          <rPr>
            <b/>
            <sz val="9"/>
            <color indexed="81"/>
            <rFont val="Tahoma"/>
            <family val="2"/>
            <charset val="238"/>
          </rPr>
          <t>Author:</t>
        </r>
        <r>
          <rPr>
            <sz val="9"/>
            <color indexed="81"/>
            <rFont val="Tahoma"/>
            <family val="2"/>
            <charset val="238"/>
          </rPr>
          <t xml:space="preserve">
nu au o pagina idenpendenta
</t>
        </r>
      </text>
    </comment>
    <comment ref="D1593" authorId="0" shapeId="0">
      <text>
        <r>
          <rPr>
            <b/>
            <sz val="9"/>
            <color indexed="81"/>
            <rFont val="Tahoma"/>
            <family val="2"/>
            <charset val="238"/>
          </rPr>
          <t>Author:</t>
        </r>
        <r>
          <rPr>
            <sz val="9"/>
            <color indexed="81"/>
            <rFont val="Tahoma"/>
            <family val="2"/>
            <charset val="238"/>
          </rPr>
          <t xml:space="preserve">
nu au o pagina independenta</t>
        </r>
      </text>
    </comment>
    <comment ref="D1719" authorId="0" shapeId="0">
      <text>
        <r>
          <rPr>
            <b/>
            <sz val="9"/>
            <color indexed="81"/>
            <rFont val="Tahoma"/>
            <family val="2"/>
            <charset val="238"/>
          </rPr>
          <t>Author:</t>
        </r>
        <r>
          <rPr>
            <sz val="9"/>
            <color indexed="81"/>
            <rFont val="Tahoma"/>
            <family val="2"/>
            <charset val="238"/>
          </rPr>
          <t xml:space="preserve">
nu am gasit site-ul
</t>
        </r>
      </text>
    </comment>
    <comment ref="D1899" authorId="0" shape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<sst xmlns="http://schemas.openxmlformats.org/spreadsheetml/2006/main" count="3727" uniqueCount="1868">
  <si>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</si>
  <si>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</si>
  <si>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</si>
  <si>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</si>
  <si>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</si>
  <si>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</si>
  <si>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</si>
  <si>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</si>
  <si>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</si>
  <si>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</si>
  <si>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</si>
  <si>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</si>
  <si>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</si>
  <si>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</si>
  <si>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</si>
  <si>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</si>
  <si>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</si>
  <si>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</si>
  <si>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</si>
  <si>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</si>
  <si>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</si>
  <si>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</si>
  <si>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</si>
  <si>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</si>
  <si>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</si>
  <si>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</si>
  <si>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</si>
  <si>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</si>
  <si>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</si>
  <si>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</si>
  <si>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</si>
  <si>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</si>
  <si>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</si>
  <si>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</si>
  <si>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</si>
  <si>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</si>
  <si>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</si>
  <si>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</si>
  <si>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</si>
  <si>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</si>
  <si>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</si>
  <si>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</si>
  <si>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</si>
  <si>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</si>
  <si>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</si>
  <si>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</si>
  <si>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</si>
  <si>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</si>
  <si>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</si>
  <si>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</si>
  <si>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</si>
  <si>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</si>
  <si>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</si>
  <si>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</si>
  <si>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</si>
  <si>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</si>
  <si>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</si>
  <si>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</si>
  <si>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</si>
  <si>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</si>
  <si>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</si>
  <si>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</si>
  <si>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</si>
  <si>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</si>
  <si>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</si>
  <si>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</si>
  <si>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</si>
  <si>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</si>
  <si>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</si>
  <si>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</si>
  <si>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</si>
  <si>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</si>
  <si>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</si>
  <si>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</si>
  <si>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</si>
  <si>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</si>
  <si>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</si>
  <si>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</si>
  <si>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</si>
  <si>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</si>
  <si>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</si>
  <si>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</si>
  <si>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</si>
  <si>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</si>
  <si>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</si>
  <si>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</si>
  <si>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</si>
  <si>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</si>
  <si>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</si>
  <si>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</si>
  <si>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</si>
  <si>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</si>
  <si>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</si>
  <si>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</si>
  <si>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</si>
  <si>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</si>
  <si>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</si>
  <si>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</si>
  <si>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</si>
  <si>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</si>
  <si>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</si>
  <si>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</si>
  <si>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</si>
  <si>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</si>
  <si>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</si>
  <si>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</si>
  <si>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</si>
  <si>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</si>
  <si>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</si>
  <si>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</si>
  <si>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</si>
  <si>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</si>
  <si>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</si>
  <si>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</si>
  <si>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</si>
  <si>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</si>
  <si>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</si>
  <si>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</si>
  <si>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</si>
  <si>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</si>
  <si>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</si>
  <si>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</si>
  <si>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</si>
  <si>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</si>
  <si>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</si>
  <si>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</si>
  <si>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</si>
  <si>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</si>
  <si>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</si>
  <si>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</si>
  <si>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</si>
  <si>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</si>
  <si>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</si>
  <si>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</si>
  <si>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</si>
  <si>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</si>
  <si>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</si>
  <si>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</si>
  <si>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</si>
  <si>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</si>
  <si>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</si>
  <si>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</si>
  <si>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</si>
  <si>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</si>
  <si>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</si>
  <si>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</si>
  <si>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</si>
  <si>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</si>
  <si>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</si>
  <si>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</si>
  <si>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</si>
  <si>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</si>
  <si>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</si>
  <si>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</si>
  <si>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</si>
  <si>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</si>
  <si>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</si>
  <si>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</si>
  <si>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</si>
  <si>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</si>
  <si>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</si>
  <si>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</si>
  <si>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</si>
  <si>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</si>
  <si>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</si>
  <si>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</si>
  <si>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</si>
  <si>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</si>
  <si>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</si>
  <si>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</si>
  <si>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</si>
  <si>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</si>
  <si>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</si>
  <si>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</si>
  <si>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</si>
  <si>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</si>
  <si>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</si>
  <si>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</si>
  <si>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</si>
  <si>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</si>
  <si>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</si>
  <si>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</si>
  <si>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</si>
  <si>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</si>
  <si>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</si>
  <si>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</si>
  <si>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</si>
  <si>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</si>
  <si>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</si>
  <si>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</si>
  <si>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</si>
  <si>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</si>
  <si>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</si>
  <si>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</si>
  <si>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</si>
  <si>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</si>
  <si>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</si>
  <si>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</si>
  <si>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</si>
  <si>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</si>
  <si>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</si>
  <si>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</si>
  <si>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</si>
  <si>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</si>
  <si>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</si>
  <si>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</si>
  <si>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</si>
  <si>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</si>
  <si>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</si>
  <si>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</si>
  <si>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</si>
  <si>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</si>
  <si>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</si>
  <si>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</si>
  <si>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</si>
  <si>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</si>
  <si>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</si>
  <si>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</si>
  <si>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</si>
  <si>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</si>
  <si>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</si>
  <si>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</si>
  <si>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</si>
  <si>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</si>
  <si>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</si>
  <si>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</si>
  <si>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</si>
  <si>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</si>
  <si>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</si>
  <si>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</si>
  <si>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</si>
  <si>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</si>
  <si>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</si>
  <si>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</si>
  <si>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</si>
  <si>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</si>
  <si>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</si>
  <si>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</si>
  <si>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</si>
  <si>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</si>
  <si>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</si>
  <si>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</si>
  <si>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</si>
  <si>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</si>
  <si>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</si>
  <si>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</si>
  <si>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</si>
  <si>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</si>
  <si>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</si>
  <si>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</si>
  <si>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</si>
  <si>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</si>
  <si>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</si>
  <si>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</si>
  <si>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</si>
  <si>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</si>
  <si>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</si>
  <si>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</si>
  <si>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</si>
  <si>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</si>
  <si>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</si>
  <si>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</si>
  <si>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</si>
  <si>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</si>
  <si>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</si>
  <si>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</si>
  <si>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</si>
  <si>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</si>
  <si>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</si>
  <si>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</si>
  <si>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</si>
  <si>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</si>
  <si>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</si>
  <si>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</si>
  <si>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</si>
  <si>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</si>
  <si>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</si>
  <si>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</si>
  <si>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</si>
  <si>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</si>
  <si>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</si>
  <si>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</si>
  <si>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</si>
  <si>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</si>
  <si>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</si>
  <si>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</si>
  <si>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</si>
  <si>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</si>
  <si>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</si>
  <si>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</si>
  <si>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</si>
  <si>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</si>
  <si>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</si>
  <si>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</si>
  <si>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</si>
  <si>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</si>
  <si>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</si>
  <si>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</si>
  <si>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</si>
  <si>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</si>
  <si>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</si>
  <si>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</si>
  <si>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</si>
  <si>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</si>
  <si>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</si>
  <si>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</si>
  <si>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</si>
  <si>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</si>
  <si>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</si>
  <si>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</si>
  <si>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</si>
  <si>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</si>
  <si>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</si>
  <si>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</si>
  <si>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</si>
  <si>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</si>
  <si>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</si>
  <si>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</si>
  <si>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</si>
  <si>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</si>
  <si>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</si>
  <si>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</si>
  <si>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</si>
  <si>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</si>
  <si>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</si>
  <si>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</si>
  <si>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</si>
  <si>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</si>
  <si>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</si>
  <si>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</si>
  <si>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</si>
  <si>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</si>
  <si>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</si>
  <si>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</si>
  <si>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</si>
  <si>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</si>
  <si>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</si>
  <si>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</si>
  <si>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</si>
  <si>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</si>
  <si>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</si>
  <si>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</si>
  <si>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</si>
  <si>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</si>
  <si>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</si>
  <si>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</si>
  <si>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</si>
  <si>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</si>
  <si>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</si>
  <si>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</si>
  <si>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</si>
  <si>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</si>
  <si>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</si>
  <si>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</si>
  <si>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</si>
  <si>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</si>
  <si>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</si>
  <si>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</si>
  <si>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</si>
  <si>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</si>
  <si>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</si>
  <si>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</si>
  <si>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</si>
  <si>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</si>
  <si>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</si>
  <si>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</si>
  <si>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</si>
  <si>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</si>
  <si>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</si>
  <si>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</si>
  <si>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</si>
  <si>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</si>
  <si>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</si>
  <si>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</si>
  <si>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</si>
  <si>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</si>
  <si>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</si>
  <si>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</si>
  <si>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</si>
  <si>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</si>
  <si>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</si>
  <si>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</si>
  <si>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</si>
  <si>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</si>
  <si>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</si>
  <si>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</si>
  <si>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</si>
  <si>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</si>
  <si>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</si>
  <si>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</si>
  <si>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</si>
  <si>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</si>
  <si>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</si>
  <si>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</si>
  <si>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</si>
  <si>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</si>
  <si>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</si>
  <si>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</si>
  <si>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</si>
  <si>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</si>
  <si>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</si>
  <si>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</si>
  <si>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</si>
  <si>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</si>
  <si>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</si>
  <si>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</si>
  <si>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</si>
  <si>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</si>
  <si>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</si>
  <si>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</si>
  <si>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</si>
  <si>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</si>
  <si>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</si>
  <si>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</si>
  <si>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</si>
  <si>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</si>
  <si>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</si>
  <si>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</si>
  <si>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</si>
  <si>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</si>
  <si>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</si>
  <si>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</si>
  <si>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</si>
  <si>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</si>
  <si>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</si>
  <si>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</si>
  <si>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</si>
  <si>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</si>
  <si>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</si>
  <si>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</si>
  <si>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</si>
  <si>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</si>
  <si>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</si>
  <si>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</si>
  <si>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</si>
  <si>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</si>
  <si>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</si>
  <si>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</si>
  <si>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</si>
  <si>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</si>
  <si>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</si>
  <si>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</si>
  <si>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</si>
  <si>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</si>
  <si>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</si>
  <si>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</si>
  <si>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</si>
  <si>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</si>
  <si>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</si>
  <si>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</si>
  <si>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</si>
  <si>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</si>
  <si>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</si>
  <si>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</si>
  <si>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</si>
  <si>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</si>
  <si>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</si>
  <si>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</si>
  <si>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</si>
  <si>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</si>
  <si>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</si>
  <si>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</si>
  <si>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</si>
  <si>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</si>
  <si>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</si>
  <si>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</si>
  <si>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</si>
  <si>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</si>
  <si>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</si>
  <si>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</si>
  <si>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</si>
  <si>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</si>
  <si>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</si>
  <si>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</si>
  <si>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</si>
  <si>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</si>
  <si>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</si>
  <si>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</si>
  <si>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</si>
  <si>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</si>
  <si>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</si>
  <si>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</si>
  <si>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</si>
  <si>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</si>
  <si>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</si>
  <si>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</si>
  <si>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</si>
  <si>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</si>
  <si>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</si>
  <si>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</si>
  <si>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</si>
  <si>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</si>
  <si>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</si>
  <si>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</si>
  <si>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</si>
  <si>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</si>
  <si>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</si>
  <si>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</si>
  <si>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</si>
  <si>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</si>
  <si>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</si>
  <si>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</si>
  <si>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</si>
  <si>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</si>
  <si>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</si>
  <si>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</si>
  <si>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</si>
  <si>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</si>
  <si>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</si>
  <si>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</si>
  <si>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</si>
  <si>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</si>
  <si>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</si>
  <si>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</si>
  <si>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</si>
  <si>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</si>
  <si>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</si>
  <si>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</si>
  <si>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</si>
  <si>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</si>
  <si>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</si>
  <si>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</si>
  <si>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</si>
  <si>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</si>
  <si>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</si>
  <si>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</si>
  <si>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</si>
  <si>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</si>
  <si>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</si>
  <si>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</si>
  <si>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</si>
  <si>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</si>
  <si>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</si>
  <si>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</si>
  <si>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</si>
  <si>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</si>
  <si>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</si>
  <si>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</si>
  <si>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</si>
  <si>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</si>
  <si>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</si>
  <si>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</si>
  <si>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</si>
  <si>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</si>
  <si>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</si>
  <si>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</si>
  <si>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</si>
  <si>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</si>
  <si>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</si>
  <si>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</si>
  <si>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</si>
  <si>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</si>
  <si>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</si>
  <si>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</si>
  <si>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</si>
  <si>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</si>
  <si>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</si>
  <si>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</si>
  <si>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</si>
  <si>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</si>
  <si>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</si>
  <si>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</si>
  <si>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</si>
  <si>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</si>
  <si>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</si>
  <si>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</si>
  <si>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</si>
  <si>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</si>
  <si>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</si>
  <si>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</si>
  <si>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</si>
  <si>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</si>
  <si>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</si>
  <si>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</si>
  <si>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</si>
  <si>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</si>
  <si>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</si>
  <si>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</si>
  <si>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</si>
  <si>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</si>
  <si>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</si>
  <si>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</si>
  <si>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</si>
  <si>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</si>
  <si>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</si>
  <si>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</si>
  <si>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</si>
  <si>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</si>
  <si>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</si>
  <si>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</si>
  <si>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</si>
  <si>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</si>
  <si>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</si>
  <si>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</si>
  <si>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</si>
  <si>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</si>
  <si>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</si>
  <si>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</si>
  <si>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</si>
  <si>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</si>
  <si>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</si>
  <si>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</si>
  <si>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</si>
  <si>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</si>
  <si>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</si>
  <si>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</si>
  <si>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</si>
  <si>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</si>
  <si>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</si>
  <si>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</si>
  <si>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</si>
  <si>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</si>
  <si>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</si>
  <si>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</si>
  <si>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</si>
  <si>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</si>
  <si>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</si>
  <si>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</si>
  <si>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</si>
  <si>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</si>
  <si>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</si>
  <si>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</si>
  <si>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</si>
  <si>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</si>
  <si>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</si>
  <si>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</si>
  <si>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</si>
  <si>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</si>
  <si>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</si>
  <si>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</si>
  <si>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</si>
  <si>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</si>
  <si>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</si>
  <si>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</si>
  <si>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</si>
  <si>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</si>
  <si>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</si>
  <si>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</si>
  <si>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</si>
  <si>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</si>
  <si>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</si>
  <si>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</si>
  <si>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</si>
  <si>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</si>
  <si>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</si>
  <si>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</si>
  <si>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</si>
  <si>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</si>
  <si>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</si>
  <si>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</si>
  <si>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</si>
  <si>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</si>
  <si>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</si>
  <si>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</si>
  <si>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</si>
  <si>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</si>
  <si>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</si>
  <si>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</si>
  <si>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</si>
  <si>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</si>
  <si>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</si>
  <si>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</si>
  <si>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</si>
  <si>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</si>
  <si>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</si>
  <si>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</si>
  <si>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</si>
  <si>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</si>
  <si>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</si>
  <si>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</si>
  <si>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</si>
  <si>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</si>
  <si>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</si>
  <si>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</si>
  <si>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</si>
  <si>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</si>
  <si>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</si>
  <si>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</si>
  <si>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</si>
  <si>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</si>
  <si>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</si>
  <si>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</si>
  <si>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</si>
  <si>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</si>
  <si>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</si>
  <si>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</si>
  <si>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</si>
  <si>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</si>
  <si>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</si>
  <si>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</si>
  <si>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</si>
  <si>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</si>
  <si>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</si>
  <si>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</si>
  <si>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</si>
  <si>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</si>
  <si>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</si>
  <si>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</si>
  <si>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</si>
  <si>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</si>
  <si>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</si>
  <si>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</si>
  <si>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</si>
  <si>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</si>
  <si>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</si>
  <si>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</si>
  <si>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</si>
  <si>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</si>
  <si>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</si>
  <si>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</si>
  <si>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</si>
  <si>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</si>
  <si>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</si>
  <si>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</si>
  <si>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</si>
  <si>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</si>
  <si>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</si>
  <si>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</si>
  <si>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</si>
  <si>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</si>
  <si>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</si>
  <si>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</si>
  <si>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</si>
  <si>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</si>
  <si>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</si>
  <si>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</si>
  <si>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</si>
  <si>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</si>
  <si>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</si>
  <si>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</si>
  <si>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</si>
  <si>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</si>
  <si>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</si>
  <si>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</si>
  <si>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</si>
  <si>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</si>
  <si>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</si>
  <si>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</si>
  <si>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</si>
  <si>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</si>
  <si>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</si>
  <si>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</si>
  <si>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</si>
  <si>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</si>
  <si>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</si>
  <si>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</si>
  <si>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</si>
  <si>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</si>
  <si>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</si>
  <si>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</si>
  <si>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</si>
  <si>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</si>
  <si>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</si>
  <si>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</si>
  <si>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</si>
  <si>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</si>
  <si>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</si>
  <si>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</si>
  <si>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</si>
  <si>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</si>
  <si>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</si>
  <si>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</si>
  <si>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</si>
  <si>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</si>
  <si>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</si>
  <si>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</si>
  <si>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</si>
  <si>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</si>
  <si>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</si>
  <si>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</si>
  <si>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</si>
  <si>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</si>
  <si>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</si>
  <si>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</si>
  <si>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</si>
  <si>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</si>
  <si>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</si>
  <si>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</si>
  <si>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</si>
  <si>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</si>
  <si>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</si>
  <si>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</si>
  <si>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</si>
  <si>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</si>
  <si>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</si>
  <si>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</si>
  <si>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</si>
  <si>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</si>
  <si>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</si>
  <si>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</si>
  <si>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</si>
  <si>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</si>
  <si>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</si>
  <si>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</si>
  <si>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</si>
  <si>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</si>
  <si>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</si>
  <si>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</si>
  <si>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</si>
  <si>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</si>
  <si>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</si>
  <si>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</si>
  <si>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</si>
  <si>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</si>
  <si>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</si>
  <si>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</si>
  <si>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</si>
  <si>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</si>
  <si>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</si>
  <si>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</si>
  <si>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</si>
  <si>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</si>
  <si>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</si>
  <si>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</si>
  <si>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</si>
  <si>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</si>
  <si>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</si>
  <si>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</si>
  <si>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</si>
  <si>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</si>
  <si>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</si>
  <si>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</si>
  <si>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</si>
  <si>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</si>
  <si>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</si>
  <si>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</si>
  <si>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</si>
  <si>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</si>
  <si>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</si>
  <si>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</si>
  <si>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</si>
  <si>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</si>
  <si>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</si>
  <si>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</si>
  <si>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</si>
  <si>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</si>
  <si>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</si>
  <si>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</si>
  <si>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</si>
  <si>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</si>
  <si>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</si>
  <si>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</si>
  <si>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</si>
  <si>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</si>
  <si>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</si>
  <si>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</si>
  <si>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</si>
  <si>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</si>
  <si>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</si>
  <si>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</si>
  <si>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</si>
  <si>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</si>
  <si>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</si>
  <si>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</si>
  <si>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</si>
  <si>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</si>
  <si>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</si>
  <si>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</si>
  <si>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</si>
  <si>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</si>
  <si>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</si>
  <si>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</si>
  <si>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</si>
  <si>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</si>
  <si>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</si>
  <si>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</si>
  <si>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</si>
  <si>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</si>
  <si>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</si>
  <si>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</si>
  <si>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</si>
  <si>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</si>
  <si>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</si>
  <si>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</si>
  <si>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</si>
  <si>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</si>
  <si>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</si>
  <si>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</si>
  <si>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</si>
  <si>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</si>
  <si>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</si>
  <si>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</si>
  <si>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</si>
  <si>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</si>
  <si>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</si>
  <si>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</si>
  <si>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</si>
  <si>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</si>
  <si>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</si>
  <si>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</si>
  <si>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</si>
  <si>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</si>
  <si>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</si>
  <si>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</si>
  <si>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</si>
  <si>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</si>
  <si>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</si>
  <si>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</si>
  <si>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</si>
  <si>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</si>
  <si>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</si>
  <si>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</si>
  <si>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</si>
  <si>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</si>
  <si>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</si>
  <si>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</si>
  <si>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</si>
  <si>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</si>
  <si>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</si>
  <si>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</si>
  <si>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</si>
  <si>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</si>
  <si>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</si>
  <si>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</si>
  <si>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</si>
  <si>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</si>
  <si>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</si>
  <si>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</si>
  <si>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</si>
  <si>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</si>
  <si>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</si>
  <si>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</si>
  <si>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</si>
  <si>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</si>
  <si>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</si>
  <si>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</si>
  <si>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</si>
  <si>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</si>
  <si>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</si>
  <si>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</si>
  <si>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</si>
  <si>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</si>
  <si>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</si>
  <si>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</si>
  <si>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</si>
  <si>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</si>
  <si>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</si>
  <si>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</si>
  <si>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</si>
  <si>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</si>
  <si>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</si>
  <si>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</si>
  <si>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</si>
  <si>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</si>
  <si>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</si>
  <si>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</si>
  <si>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</si>
  <si>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</si>
  <si>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</si>
  <si>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</si>
  <si>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</si>
  <si>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</si>
  <si>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</si>
  <si>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</si>
  <si>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</si>
  <si>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</si>
  <si>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</si>
  <si>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</si>
  <si>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</si>
  <si>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</si>
  <si>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</si>
  <si>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</si>
  <si>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</si>
  <si>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</si>
  <si>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</si>
  <si>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</si>
  <si>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</si>
  <si>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</si>
  <si>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</si>
  <si>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</si>
  <si>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</si>
  <si>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</si>
  <si>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</si>
  <si>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</si>
  <si>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</si>
  <si>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</si>
  <si>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</si>
  <si>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</si>
  <si>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</si>
  <si>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</si>
  <si>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</si>
  <si>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</si>
  <si>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</si>
  <si>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</si>
  <si>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</si>
  <si>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</si>
  <si>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</si>
  <si>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</si>
  <si>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</si>
  <si>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</si>
  <si>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</si>
  <si>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</si>
  <si>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</si>
  <si>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</si>
  <si>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</si>
  <si>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</si>
  <si>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</si>
  <si>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</si>
  <si>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</si>
  <si>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</si>
  <si>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</si>
  <si>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</si>
  <si>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</si>
  <si>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</si>
  <si>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</si>
  <si>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</si>
  <si>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</si>
  <si>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</si>
  <si>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</si>
  <si>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</si>
  <si>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</si>
  <si>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</si>
  <si>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</si>
  <si>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</si>
  <si>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</si>
  <si>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</si>
  <si>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</si>
  <si>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</si>
  <si>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</si>
  <si>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</si>
  <si>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</si>
  <si>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</si>
  <si>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</si>
  <si>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</si>
  <si>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</si>
  <si>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</si>
  <si>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</si>
  <si>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</si>
  <si>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</si>
  <si>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</si>
  <si>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</si>
  <si>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</si>
  <si>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</si>
  <si>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</si>
  <si>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</si>
  <si>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</si>
  <si>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</si>
  <si>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</si>
  <si>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</si>
  <si>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</si>
  <si>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</si>
  <si>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</si>
  <si>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</si>
  <si>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</si>
  <si>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</si>
  <si>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</si>
  <si>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</si>
  <si>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</si>
  <si>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</si>
  <si>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</si>
  <si>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</si>
  <si>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</si>
  <si>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</si>
  <si>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</si>
  <si>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</si>
  <si>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</si>
  <si>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</si>
  <si>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</si>
  <si>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</si>
  <si>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</si>
  <si>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</si>
  <si>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</si>
  <si>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</si>
  <si>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</si>
  <si>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</si>
  <si>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</si>
  <si>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</si>
  <si>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</si>
  <si>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</si>
  <si>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</si>
  <si>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</si>
  <si>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</si>
  <si>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</si>
  <si>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</si>
  <si>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</si>
  <si>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</si>
  <si>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</si>
  <si>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</si>
  <si>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</si>
  <si>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</si>
  <si>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</si>
  <si>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</si>
  <si>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</si>
  <si>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</si>
  <si>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</si>
  <si>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</si>
  <si>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</si>
  <si>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</si>
  <si>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</si>
  <si>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</si>
  <si>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</si>
  <si>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</si>
  <si>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</si>
  <si>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</si>
  <si>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</si>
  <si>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</si>
  <si>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</si>
  <si>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</si>
  <si>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</si>
  <si>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</si>
  <si>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</si>
  <si>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</si>
  <si>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</si>
  <si>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</si>
  <si>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</si>
  <si>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</si>
  <si>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</si>
  <si>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</si>
  <si>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</si>
  <si>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</si>
  <si>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</si>
  <si>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</si>
  <si>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</si>
  <si>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</si>
  <si>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</si>
  <si>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</si>
  <si>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</si>
  <si>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</si>
  <si>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</si>
  <si>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</si>
  <si>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</si>
  <si>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</si>
  <si>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</si>
  <si>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</si>
  <si>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</si>
  <si>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</si>
  <si>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</si>
  <si>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</si>
  <si>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</si>
  <si>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</si>
  <si>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</si>
  <si>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</si>
  <si>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</si>
  <si>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</si>
  <si>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</si>
  <si>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</si>
  <si>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</si>
  <si>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</si>
  <si>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</si>
  <si>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</si>
  <si>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</si>
  <si>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</si>
  <si>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</si>
  <si>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</si>
  <si>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</si>
  <si>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</si>
  <si>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</si>
  <si>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</si>
  <si>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</si>
  <si>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</si>
  <si>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</si>
  <si>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</si>
  <si>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</si>
  <si>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</si>
  <si>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</si>
  <si>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</si>
  <si>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</si>
  <si>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</si>
  <si>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</si>
  <si>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</si>
  <si>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</si>
  <si>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</si>
  <si>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</si>
  <si>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</si>
  <si>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</si>
  <si>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</si>
  <si>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</si>
  <si>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</si>
  <si>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</si>
  <si>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</si>
  <si>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</si>
  <si>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</si>
  <si>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</si>
  <si>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</si>
  <si>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</si>
  <si>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</si>
  <si>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</si>
  <si>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</si>
  <si>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</si>
  <si>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</si>
  <si>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</si>
  <si>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</si>
  <si>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</si>
  <si>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</si>
  <si>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</si>
  <si>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</si>
  <si>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</si>
  <si>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</si>
  <si>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</si>
  <si>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</si>
  <si>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</si>
  <si>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</si>
  <si>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</si>
  <si>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</si>
  <si>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</si>
  <si>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</si>
  <si>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</si>
  <si>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</si>
  <si>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</si>
  <si>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</si>
  <si>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</si>
  <si>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</si>
  <si>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</si>
  <si>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</si>
  <si>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</si>
  <si>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</si>
  <si>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</si>
  <si>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</si>
  <si>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</si>
  <si>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</si>
  <si>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</si>
  <si>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</si>
  <si>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</si>
  <si>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</si>
  <si>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</si>
  <si>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</si>
  <si>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</si>
  <si>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</si>
  <si>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</si>
  <si>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</si>
  <si>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</si>
  <si>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</si>
  <si>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</si>
  <si>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</si>
  <si>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</si>
  <si>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</si>
  <si>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</si>
  <si>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</si>
  <si>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</si>
  <si>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</si>
  <si>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</si>
  <si>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</si>
  <si>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</si>
  <si>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</si>
  <si>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</si>
  <si>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</si>
  <si>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</si>
  <si>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</si>
  <si>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</si>
  <si>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</si>
  <si>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</si>
  <si>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</si>
  <si>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</si>
  <si>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</si>
  <si>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</si>
  <si>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</si>
  <si>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</si>
  <si>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</si>
  <si>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</si>
  <si>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</si>
  <si>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</si>
  <si>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</si>
  <si>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</si>
  <si>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</si>
  <si>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</si>
  <si>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</si>
  <si>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</si>
  <si>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</si>
  <si>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</si>
  <si>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</si>
  <si>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</si>
  <si>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</si>
  <si>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</si>
  <si>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</si>
  <si>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</si>
  <si>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</si>
  <si>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</si>
  <si>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</si>
  <si>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</si>
  <si>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</si>
  <si>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</si>
  <si>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</si>
  <si>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</si>
  <si>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</si>
  <si>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</si>
  <si>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</si>
  <si>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</si>
  <si>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</si>
  <si>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</si>
  <si>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</si>
  <si>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</si>
  <si>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</si>
  <si>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</si>
  <si>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</si>
  <si>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</si>
  <si>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</si>
  <si>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</si>
  <si>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</si>
  <si>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</si>
  <si>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</si>
  <si>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</si>
  <si>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</si>
  <si>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</si>
  <si>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</si>
  <si>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</si>
  <si>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</si>
  <si>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</si>
  <si>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</si>
  <si>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</si>
  <si>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</si>
  <si>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</si>
  <si>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</si>
  <si>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</si>
  <si>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</si>
  <si>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</si>
  <si>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</si>
  <si>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</si>
  <si>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</si>
  <si>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</si>
  <si>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</si>
  <si>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</si>
  <si>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</si>
  <si>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</si>
  <si>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</si>
  <si>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</si>
  <si>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</si>
  <si>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</si>
  <si>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</si>
  <si>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</si>
  <si>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</si>
  <si>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</si>
  <si>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</si>
  <si>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</si>
  <si>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</si>
  <si>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</si>
  <si>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</si>
  <si>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</si>
  <si>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</si>
  <si>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</si>
  <si>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</si>
  <si>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</si>
  <si>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</si>
  <si>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</si>
  <si>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</si>
  <si>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</si>
  <si>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</si>
  <si>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</si>
  <si>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</si>
  <si>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</si>
  <si>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</si>
  <si>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</si>
  <si>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</si>
  <si>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</si>
  <si>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</si>
  <si>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</si>
  <si>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</si>
  <si>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</si>
  <si>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</si>
  <si>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</si>
  <si>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</si>
  <si>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</si>
  <si>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</si>
  <si>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</si>
  <si>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</si>
  <si>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</si>
  <si>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</si>
  <si>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</si>
  <si>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</si>
  <si>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</si>
  <si>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</si>
  <si>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</si>
  <si>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</si>
  <si>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</si>
  <si>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</si>
  <si>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</si>
  <si>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</si>
  <si>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</si>
  <si>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</si>
  <si>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</si>
  <si>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</si>
  <si>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</si>
  <si>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</si>
  <si>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</si>
  <si>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</si>
  <si>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</si>
  <si>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</si>
  <si>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</si>
  <si>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</si>
  <si>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</si>
  <si>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</si>
  <si>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</si>
  <si>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</si>
  <si>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</si>
  <si>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</si>
  <si>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</si>
  <si>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</si>
  <si>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</si>
  <si>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</si>
  <si>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</si>
  <si>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</si>
  <si>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</si>
  <si>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</si>
  <si>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</si>
  <si>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</si>
  <si>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</si>
  <si>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</si>
  <si>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</si>
  <si>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</si>
  <si>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</si>
  <si>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</si>
  <si>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</si>
  <si>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</si>
  <si>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</si>
  <si>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</si>
  <si>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</si>
  <si>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</si>
  <si>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</si>
  <si>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</si>
  <si>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</si>
  <si>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</si>
  <si>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</si>
  <si>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</si>
  <si>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</si>
  <si>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</si>
  <si>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</si>
  <si>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</si>
  <si>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</si>
  <si>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</si>
  <si>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</si>
  <si>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</si>
  <si>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</si>
  <si>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</si>
  <si>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</si>
  <si>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</si>
  <si>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</si>
  <si>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</si>
  <si>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</si>
  <si>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</si>
  <si>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</si>
  <si>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</si>
  <si>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</si>
  <si>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</si>
  <si>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</si>
  <si>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</si>
  <si>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</si>
  <si>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</si>
  <si>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</si>
  <si>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</si>
  <si>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</si>
  <si>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</si>
  <si>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</si>
  <si>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</si>
  <si>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</si>
  <si>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</si>
  <si>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</si>
  <si>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</si>
  <si>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</si>
  <si>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</si>
  <si>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</si>
  <si>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</si>
  <si>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</si>
  <si>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</si>
  <si>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</si>
  <si>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</si>
  <si>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</si>
  <si>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</si>
  <si>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</si>
  <si>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</si>
  <si>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</si>
  <si>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</si>
  <si>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</si>
  <si>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</si>
  <si>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</si>
  <si>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</si>
  <si>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</si>
  <si>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</si>
  <si>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</si>
  <si>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</si>
  <si>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</si>
  <si>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</si>
  <si>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</si>
  <si>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</si>
  <si>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</si>
  <si>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</si>
  <si>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</si>
  <si>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</si>
  <si>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</si>
  <si>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</si>
  <si>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</si>
  <si>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</si>
  <si>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</si>
  <si>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</si>
  <si>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</si>
  <si>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</si>
  <si>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</si>
  <si>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</si>
  <si>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</si>
  <si>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</si>
  <si>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</si>
  <si>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</si>
  <si>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</si>
  <si>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</si>
  <si>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</si>
  <si>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</si>
  <si>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</si>
  <si>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</si>
  <si>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</si>
  <si>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</si>
  <si>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</si>
  <si>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</si>
  <si>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</si>
  <si>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</si>
  <si>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</si>
  <si>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</si>
  <si>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</si>
  <si>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</si>
  <si>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</si>
  <si>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</si>
  <si>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</si>
  <si>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</si>
  <si>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</si>
  <si>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</si>
  <si>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</si>
  <si>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</si>
  <si>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</si>
  <si>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</si>
  <si>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</si>
  <si>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</si>
  <si>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</si>
  <si>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</si>
  <si>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</si>
  <si>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</si>
  <si>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</si>
  <si>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</si>
  <si>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</si>
  <si>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</si>
  <si>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</si>
  <si>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</si>
  <si>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</si>
  <si>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</si>
  <si>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</si>
  <si>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</si>
  <si>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</si>
  <si>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</si>
  <si>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</si>
  <si>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</si>
  <si>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</si>
  <si>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</si>
  <si>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</si>
  <si>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</si>
  <si>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</si>
  <si>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</si>
  <si>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</si>
  <si>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</si>
  <si>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</si>
  <si>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</si>
  <si>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</si>
  <si>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</si>
  <si>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</si>
  <si>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</si>
  <si>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</si>
  <si>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</si>
  <si>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</si>
  <si>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</si>
  <si>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</si>
  <si>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</si>
  <si>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</si>
  <si>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</si>
  <si>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</si>
  <si>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</si>
  <si>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</si>
  <si>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</si>
  <si>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</si>
  <si>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</si>
  <si>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</si>
  <si>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</si>
  <si>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</si>
  <si>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</si>
  <si>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</si>
  <si>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</si>
  <si>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</si>
  <si>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</si>
  <si>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</si>
  <si>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</si>
  <si>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</si>
  <si>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</si>
  <si>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</si>
  <si>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</si>
  <si>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</si>
  <si>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</si>
  <si>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</si>
  <si>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</si>
  <si>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</si>
  <si>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</si>
  <si>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</si>
  <si>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</si>
  <si>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</si>
  <si>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</si>
  <si>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</si>
  <si>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</si>
  <si>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</si>
  <si>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</si>
  <si>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</si>
  <si>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</si>
  <si>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</si>
  <si>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</si>
  <si>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</si>
  <si>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</si>
  <si>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</si>
  <si>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</si>
  <si>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</si>
  <si>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</si>
  <si>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</si>
  <si>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</si>
  <si>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</si>
  <si>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</si>
  <si>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</si>
  <si>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</si>
  <si>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</si>
  <si>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</si>
  <si>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</si>
  <si>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</si>
  <si>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</si>
  <si>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</si>
  <si>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</si>
  <si>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</si>
  <si>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</si>
  <si>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</si>
  <si>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</si>
  <si>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</si>
  <si>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</si>
  <si>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</si>
  <si>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</si>
  <si>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</si>
  <si>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</si>
  <si>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</si>
  <si>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</si>
  <si>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</si>
  <si>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</si>
  <si>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</si>
  <si>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</si>
  <si>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</si>
  <si>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</si>
  <si>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</si>
  <si>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</si>
  <si>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</si>
  <si>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</si>
  <si>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</si>
  <si>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</si>
  <si>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</si>
  <si>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</si>
  <si>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</si>
  <si>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</si>
  <si>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</si>
  <si>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</si>
  <si>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</si>
  <si>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</si>
  <si>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</si>
  <si>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</si>
  <si>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</si>
  <si>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</si>
  <si>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</si>
  <si>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</si>
  <si>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</si>
  <si>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</si>
  <si>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</si>
  <si>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</si>
  <si>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</si>
  <si>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</si>
  <si>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</si>
  <si>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</si>
  <si>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</si>
  <si>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</si>
  <si>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</si>
  <si>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</si>
  <si>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</si>
  <si>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</si>
  <si>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</si>
  <si>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</si>
  <si>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</si>
  <si>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</si>
  <si>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</si>
  <si>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</si>
  <si>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</si>
  <si>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</si>
  <si>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</si>
  <si>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</si>
  <si>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</si>
  <si>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</si>
  <si>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</si>
  <si>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</si>
  <si>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</si>
  <si>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</si>
  <si>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</si>
  <si>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</si>
  <si>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</si>
  <si>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</si>
  <si>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</si>
  <si>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</si>
  <si>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</si>
  <si>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</si>
  <si>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</si>
  <si>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</si>
  <si>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</si>
  <si>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</si>
  <si>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</si>
  <si>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</si>
  <si>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</si>
  <si>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</si>
  <si>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</si>
  <si>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</si>
  <si>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</si>
  <si>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</si>
  <si>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</si>
  <si>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</si>
  <si>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</si>
  <si>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</si>
  <si>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</si>
  <si>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</si>
  <si>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</si>
  <si>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</si>
  <si>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</si>
  <si>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</si>
  <si>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</si>
  <si>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</si>
  <si>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</si>
  <si>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</si>
  <si>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</si>
  <si>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</si>
  <si>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</si>
  <si>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</si>
  <si>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</si>
  <si>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</si>
  <si>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</si>
  <si>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</si>
  <si>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</si>
  <si>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</si>
  <si>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</si>
  <si>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</si>
  <si>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</si>
  <si>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</si>
  <si>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</si>
  <si>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</si>
  <si>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</si>
  <si>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</si>
  <si>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</si>
  <si>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</si>
  <si>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</si>
  <si>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</si>
  <si>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</si>
  <si>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</si>
  <si>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</si>
  <si>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</si>
  <si>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</si>
  <si>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</si>
  <si>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</si>
  <si>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</si>
  <si>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</si>
  <si>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</si>
  <si>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</si>
  <si>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</si>
  <si>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</si>
  <si>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</si>
  <si>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</si>
  <si>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</si>
  <si>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</si>
  <si>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</si>
  <si>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</si>
  <si>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</si>
  <si>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</si>
  <si>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</si>
  <si>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</si>
  <si>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</si>
  <si>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</si>
  <si>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</si>
  <si>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</si>
  <si>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</si>
  <si>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</si>
  <si>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</si>
  <si>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</si>
  <si>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</si>
  <si>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</si>
  <si>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</si>
  <si>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</si>
  <si>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</si>
  <si>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</si>
  <si>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</si>
  <si>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</si>
  <si>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</si>
  <si>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</si>
  <si>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</si>
  <si>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</si>
  <si>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</si>
  <si>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</si>
  <si>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</si>
  <si>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</si>
  <si>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</si>
  <si>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</si>
  <si>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</si>
  <si>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</si>
  <si>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</si>
  <si>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</si>
  <si>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</si>
  <si>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</si>
  <si>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</si>
  <si>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</si>
  <si>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</si>
  <si>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</si>
  <si>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</si>
  <si>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</si>
  <si>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</si>
  <si>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</si>
  <si>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</si>
  <si>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</si>
  <si>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</si>
  <si>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</si>
  <si>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</si>
  <si>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</si>
  <si>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</si>
  <si>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</si>
  <si>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</si>
  <si>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</si>
  <si>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</si>
  <si>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</si>
  <si>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</si>
  <si>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</si>
  <si>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</si>
  <si>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</si>
  <si>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</si>
  <si>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</si>
  <si>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</si>
  <si>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</si>
  <si>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</si>
  <si>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</si>
  <si>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</si>
  <si>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</si>
  <si>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</si>
  <si>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</si>
  <si>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</si>
  <si>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</si>
  <si>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</si>
  <si>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</si>
  <si>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</si>
  <si>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</si>
  <si>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</si>
  <si>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</si>
  <si>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</si>
  <si>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</si>
  <si>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</si>
  <si>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</si>
  <si>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</si>
  <si>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</si>
  <si>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</si>
  <si>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</si>
  <si>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</si>
  <si>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</si>
  <si>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</si>
  <si>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</si>
  <si>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</si>
  <si>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</si>
  <si>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</si>
  <si>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</si>
  <si>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</si>
  <si>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</si>
  <si>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</si>
  <si>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</si>
  <si>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</si>
  <si>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</si>
  <si>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</si>
  <si>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</si>
  <si>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</si>
  <si>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</si>
  <si>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</si>
  <si>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</si>
  <si>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</si>
  <si>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</si>
  <si>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Suma ce  va fi Lansată (2021)</t>
  </si>
  <si>
    <t>Calendar lansări apeluri de selecție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</si>
</sst>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3">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5" xfId="0" applyFill="1" applyBorder="1" applyAlignment="1">
      <alignment horizontal="center" vertical="center"/>
    </xf>
    <xf numFmtId="3" fontId="0" fillId="0" borderId="0" xfId="0" applyNumberFormat="1" applyAlignment="1">
      <alignment horizontal="center" vertical="center"/>
    </xf>
    <xf numFmtId="3" fontId="0" fillId="0" borderId="0" xfId="0" applyNumberFormat="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2" borderId="6"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0" fontId="29" fillId="2" borderId="6" xfId="26"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29" fillId="2" borderId="9" xfId="26" applyFill="1" applyBorder="1" applyAlignment="1">
      <alignment horizontal="center" vertical="center" wrapText="1"/>
    </xf>
    <xf numFmtId="0" fontId="29" fillId="2" borderId="13" xfId="26"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0" fontId="29" fillId="0" borderId="6" xfId="26" applyBorder="1" applyAlignment="1">
      <alignment horizontal="center" vertical="center" wrapText="1"/>
    </xf>
    <xf numFmtId="0" fontId="29" fillId="0" borderId="9" xfId="26" applyBorder="1" applyAlignment="1">
      <alignment horizontal="center" vertical="center" wrapText="1"/>
    </xf>
    <xf numFmtId="0" fontId="29" fillId="0" borderId="13" xfId="26" applyBorder="1" applyAlignment="1">
      <alignment horizontal="center" vertical="center" wrapText="1"/>
    </xf>
    <xf numFmtId="0" fontId="8" fillId="2" borderId="5" xfId="29" applyFont="1" applyFill="1" applyBorder="1" applyAlignment="1">
      <alignment horizontal="center" vertical="center" wrapText="1"/>
    </xf>
    <xf numFmtId="0" fontId="29"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4" fontId="7" fillId="0" borderId="6" xfId="29" applyNumberFormat="1"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4" fontId="9" fillId="2" borderId="5" xfId="29" applyNumberFormat="1" applyFont="1" applyFill="1" applyBorder="1" applyAlignment="1">
      <alignment horizontal="center" vertical="center" wrapText="1"/>
    </xf>
    <xf numFmtId="0" fontId="0" fillId="2" borderId="5" xfId="0"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49" fontId="29" fillId="2" borderId="6"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0" fontId="29" fillId="2" borderId="27" xfId="26" applyFill="1" applyBorder="1" applyAlignment="1">
      <alignment horizontal="center" vertical="center" wrapText="1"/>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9" fontId="29" fillId="2" borderId="5" xfId="26" applyNumberForma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0" fillId="0" borderId="6" xfId="0" applyBorder="1" applyAlignment="1">
      <alignment horizontal="center" vertical="center"/>
    </xf>
    <xf numFmtId="0" fontId="8" fillId="0" borderId="5" xfId="29"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0" fontId="7" fillId="2" borderId="6" xfId="0" applyFont="1" applyFill="1" applyBorder="1" applyAlignment="1">
      <alignment horizontal="center" vertical="center" wrapText="1"/>
    </xf>
    <xf numFmtId="0" fontId="6" fillId="2" borderId="6" xfId="29"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9" fillId="0" borderId="5" xfId="29" applyFont="1" applyFill="1" applyBorder="1" applyAlignment="1">
      <alignment horizontal="center" vertical="center" wrapText="1"/>
    </xf>
    <xf numFmtId="0" fontId="28" fillId="8" borderId="30" xfId="1" applyBorder="1" applyAlignment="1">
      <alignment horizontal="center" vertical="center" wrapText="1"/>
    </xf>
    <xf numFmtId="0" fontId="28" fillId="8" borderId="9" xfId="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9" fillId="0" borderId="5" xfId="26" applyBorder="1" applyAlignment="1">
      <alignment horizontal="center" vertical="center" wrapText="1"/>
    </xf>
    <xf numFmtId="49" fontId="29" fillId="2" borderId="9" xfId="26" applyNumberForma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0" fontId="22" fillId="2" borderId="6" xfId="29" applyFont="1" applyFill="1" applyBorder="1" applyAlignment="1">
      <alignment horizontal="center" vertical="center" wrapText="1"/>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6"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5" xfId="0" applyFill="1" applyBorder="1" applyAlignment="1">
      <alignment horizontal="center" vertical="center" wrapText="1"/>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S2123"/>
  <sheetViews>
    <sheetView tabSelected="1" zoomScaleNormal="100" workbookViewId="0">
      <pane xSplit="2" ySplit="5" topLeftCell="AX1690" activePane="bottomRight" state="frozen"/>
      <selection pane="topRight" activeCell="C1" sqref="C1"/>
      <selection pane="bottomLeft" activeCell="A10" sqref="A10"/>
      <selection pane="bottomRight" activeCell="BD1703" sqref="BD1703"/>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62" width="11" style="337" customWidth="1"/>
    <col min="63" max="63" width="12.42578125" style="92" customWidth="1"/>
    <col min="64" max="64" width="12.42578125" style="4" customWidth="1"/>
    <col min="65" max="65" width="10.28515625" customWidth="1"/>
    <col min="66" max="66" width="14.85546875" style="226" customWidth="1"/>
    <col min="67" max="67" width="23.140625" customWidth="1"/>
  </cols>
  <sheetData>
    <row r="1" spans="1:67" ht="18.75" x14ac:dyDescent="0.25">
      <c r="A1" s="4"/>
      <c r="B1" s="75" t="s">
        <v>1867</v>
      </c>
      <c r="C1" s="2"/>
      <c r="D1" s="2"/>
      <c r="F1" s="61"/>
      <c r="G1" s="103"/>
    </row>
    <row r="2" spans="1:67" x14ac:dyDescent="0.25">
      <c r="A2" s="4"/>
      <c r="B2" s="4"/>
      <c r="C2" s="4"/>
      <c r="AX2" s="332"/>
      <c r="AY2" s="338"/>
      <c r="AZ2" s="338"/>
      <c r="BA2" s="338"/>
      <c r="BB2" s="338"/>
      <c r="BC2" s="338"/>
      <c r="BD2" s="338"/>
      <c r="BE2" s="338"/>
      <c r="BF2" s="338"/>
      <c r="BG2" s="338"/>
      <c r="BH2" s="338"/>
      <c r="BI2" s="338"/>
      <c r="BJ2" s="338"/>
    </row>
    <row r="3" spans="1:67" ht="15.75" thickBot="1" x14ac:dyDescent="0.3">
      <c r="A3" s="4"/>
      <c r="B3" s="4"/>
      <c r="C3" s="4"/>
    </row>
    <row r="4" spans="1:67" ht="15" customHeight="1" x14ac:dyDescent="0.25">
      <c r="A4" s="451" t="s">
        <v>116</v>
      </c>
      <c r="B4" s="453" t="s">
        <v>117</v>
      </c>
      <c r="C4" s="453" t="s">
        <v>118</v>
      </c>
      <c r="D4" s="471" t="s">
        <v>1722</v>
      </c>
      <c r="E4" s="62"/>
      <c r="F4" s="63"/>
      <c r="G4" s="104" t="s">
        <v>119</v>
      </c>
      <c r="H4" s="105" t="s">
        <v>120</v>
      </c>
      <c r="I4" s="105" t="s">
        <v>121</v>
      </c>
      <c r="J4" s="105" t="s">
        <v>122</v>
      </c>
      <c r="K4" s="105" t="s">
        <v>123</v>
      </c>
      <c r="L4" s="105" t="s">
        <v>124</v>
      </c>
      <c r="M4" s="105" t="s">
        <v>125</v>
      </c>
      <c r="N4" s="105" t="s">
        <v>126</v>
      </c>
      <c r="O4" s="105" t="s">
        <v>712</v>
      </c>
      <c r="P4" s="105" t="s">
        <v>713</v>
      </c>
      <c r="Q4" s="105" t="s">
        <v>714</v>
      </c>
      <c r="R4" s="105" t="s">
        <v>715</v>
      </c>
      <c r="S4" s="105" t="s">
        <v>119</v>
      </c>
      <c r="T4" s="105" t="s">
        <v>120</v>
      </c>
      <c r="U4" s="105" t="s">
        <v>121</v>
      </c>
      <c r="V4" s="105" t="s">
        <v>122</v>
      </c>
      <c r="W4" s="105" t="s">
        <v>123</v>
      </c>
      <c r="X4" s="105" t="s">
        <v>124</v>
      </c>
      <c r="Y4" s="105" t="s">
        <v>125</v>
      </c>
      <c r="Z4" s="105" t="s">
        <v>126</v>
      </c>
      <c r="AA4" s="105" t="s">
        <v>712</v>
      </c>
      <c r="AB4" s="105" t="s">
        <v>713</v>
      </c>
      <c r="AC4" s="105" t="s">
        <v>714</v>
      </c>
      <c r="AD4" s="105" t="s">
        <v>715</v>
      </c>
      <c r="AE4" s="105" t="s">
        <v>119</v>
      </c>
      <c r="AF4" s="105" t="s">
        <v>120</v>
      </c>
      <c r="AG4" s="105" t="s">
        <v>121</v>
      </c>
      <c r="AH4" s="105" t="s">
        <v>122</v>
      </c>
      <c r="AI4" s="105" t="s">
        <v>123</v>
      </c>
      <c r="AJ4" s="105" t="s">
        <v>124</v>
      </c>
      <c r="AK4" s="105" t="s">
        <v>125</v>
      </c>
      <c r="AL4" s="105" t="s">
        <v>126</v>
      </c>
      <c r="AM4" s="105" t="s">
        <v>712</v>
      </c>
      <c r="AN4" s="105" t="s">
        <v>713</v>
      </c>
      <c r="AO4" s="105" t="s">
        <v>714</v>
      </c>
      <c r="AP4" s="105" t="s">
        <v>715</v>
      </c>
      <c r="AQ4" s="105" t="s">
        <v>119</v>
      </c>
      <c r="AR4" s="105" t="s">
        <v>120</v>
      </c>
      <c r="AS4" s="105" t="s">
        <v>121</v>
      </c>
      <c r="AT4" s="105" t="s">
        <v>122</v>
      </c>
      <c r="AU4" s="105" t="s">
        <v>123</v>
      </c>
      <c r="AV4" s="105" t="s">
        <v>124</v>
      </c>
      <c r="AW4" s="105" t="s">
        <v>125</v>
      </c>
      <c r="AX4" s="105" t="s">
        <v>126</v>
      </c>
      <c r="AY4" s="105" t="s">
        <v>712</v>
      </c>
      <c r="AZ4" s="105" t="s">
        <v>713</v>
      </c>
      <c r="BA4" s="105" t="s">
        <v>714</v>
      </c>
      <c r="BB4" s="105" t="s">
        <v>715</v>
      </c>
      <c r="BC4" s="105" t="s">
        <v>119</v>
      </c>
      <c r="BD4" s="105" t="s">
        <v>120</v>
      </c>
      <c r="BE4" s="105" t="s">
        <v>121</v>
      </c>
      <c r="BF4" s="105" t="s">
        <v>122</v>
      </c>
      <c r="BG4" s="105" t="s">
        <v>123</v>
      </c>
      <c r="BH4" s="105" t="s">
        <v>124</v>
      </c>
      <c r="BI4" s="105" t="s">
        <v>125</v>
      </c>
      <c r="BJ4" s="105" t="s">
        <v>126</v>
      </c>
      <c r="BK4" s="488" t="s">
        <v>829</v>
      </c>
      <c r="BL4" s="64"/>
      <c r="BM4" s="484" t="s">
        <v>593</v>
      </c>
      <c r="BN4" s="486" t="s">
        <v>869</v>
      </c>
      <c r="BO4" s="482" t="s">
        <v>592</v>
      </c>
    </row>
    <row r="5" spans="1:67" ht="60" x14ac:dyDescent="0.25">
      <c r="A5" s="452"/>
      <c r="B5" s="454"/>
      <c r="C5" s="454"/>
      <c r="D5" s="472"/>
      <c r="E5" s="76" t="s">
        <v>868</v>
      </c>
      <c r="F5" s="189" t="s">
        <v>127</v>
      </c>
      <c r="G5" s="106" t="s">
        <v>128</v>
      </c>
      <c r="H5" s="106" t="s">
        <v>128</v>
      </c>
      <c r="I5" s="106" t="s">
        <v>1721</v>
      </c>
      <c r="J5" s="106" t="s">
        <v>1721</v>
      </c>
      <c r="K5" s="106" t="s">
        <v>1721</v>
      </c>
      <c r="L5" s="106" t="s">
        <v>1721</v>
      </c>
      <c r="M5" s="106" t="s">
        <v>1721</v>
      </c>
      <c r="N5" s="106" t="s">
        <v>1721</v>
      </c>
      <c r="O5" s="106" t="s">
        <v>716</v>
      </c>
      <c r="P5" s="106" t="s">
        <v>716</v>
      </c>
      <c r="Q5" s="106" t="s">
        <v>716</v>
      </c>
      <c r="R5" s="106" t="s">
        <v>716</v>
      </c>
      <c r="S5" s="106" t="s">
        <v>716</v>
      </c>
      <c r="T5" s="106" t="s">
        <v>716</v>
      </c>
      <c r="U5" s="106" t="s">
        <v>716</v>
      </c>
      <c r="V5" s="106" t="s">
        <v>716</v>
      </c>
      <c r="W5" s="106" t="s">
        <v>716</v>
      </c>
      <c r="X5" s="106" t="s">
        <v>716</v>
      </c>
      <c r="Y5" s="106" t="s">
        <v>716</v>
      </c>
      <c r="Z5" s="106" t="s">
        <v>716</v>
      </c>
      <c r="AA5" s="106" t="s">
        <v>806</v>
      </c>
      <c r="AB5" s="106" t="s">
        <v>806</v>
      </c>
      <c r="AC5" s="106" t="s">
        <v>806</v>
      </c>
      <c r="AD5" s="106" t="s">
        <v>806</v>
      </c>
      <c r="AE5" s="106" t="s">
        <v>806</v>
      </c>
      <c r="AF5" s="106" t="s">
        <v>806</v>
      </c>
      <c r="AG5" s="106" t="s">
        <v>806</v>
      </c>
      <c r="AH5" s="106" t="s">
        <v>806</v>
      </c>
      <c r="AI5" s="106" t="s">
        <v>806</v>
      </c>
      <c r="AJ5" s="106" t="s">
        <v>806</v>
      </c>
      <c r="AK5" s="106" t="s">
        <v>806</v>
      </c>
      <c r="AL5" s="106" t="s">
        <v>806</v>
      </c>
      <c r="AM5" s="106" t="s">
        <v>1082</v>
      </c>
      <c r="AN5" s="106" t="s">
        <v>1082</v>
      </c>
      <c r="AO5" s="106" t="s">
        <v>1082</v>
      </c>
      <c r="AP5" s="106" t="s">
        <v>1082</v>
      </c>
      <c r="AQ5" s="106" t="s">
        <v>1082</v>
      </c>
      <c r="AR5" s="106" t="s">
        <v>1082</v>
      </c>
      <c r="AS5" s="106" t="s">
        <v>1082</v>
      </c>
      <c r="AT5" s="106" t="s">
        <v>1082</v>
      </c>
      <c r="AU5" s="106" t="s">
        <v>1082</v>
      </c>
      <c r="AV5" s="106" t="s">
        <v>1082</v>
      </c>
      <c r="AW5" s="106" t="s">
        <v>1082</v>
      </c>
      <c r="AX5" s="106" t="s">
        <v>1082</v>
      </c>
      <c r="AY5" s="106" t="s">
        <v>1866</v>
      </c>
      <c r="AZ5" s="106" t="s">
        <v>1866</v>
      </c>
      <c r="BA5" s="106" t="s">
        <v>1866</v>
      </c>
      <c r="BB5" s="106" t="s">
        <v>1866</v>
      </c>
      <c r="BC5" s="106" t="s">
        <v>1866</v>
      </c>
      <c r="BD5" s="106" t="s">
        <v>1866</v>
      </c>
      <c r="BE5" s="106" t="s">
        <v>1866</v>
      </c>
      <c r="BF5" s="106" t="s">
        <v>1866</v>
      </c>
      <c r="BG5" s="106" t="s">
        <v>1866</v>
      </c>
      <c r="BH5" s="106" t="s">
        <v>1866</v>
      </c>
      <c r="BI5" s="106" t="s">
        <v>1866</v>
      </c>
      <c r="BJ5" s="106" t="s">
        <v>1866</v>
      </c>
      <c r="BK5" s="489"/>
      <c r="BL5" s="65" t="s">
        <v>129</v>
      </c>
      <c r="BM5" s="485"/>
      <c r="BN5" s="487"/>
      <c r="BO5" s="483"/>
    </row>
    <row r="6" spans="1:67" ht="15" customHeight="1" x14ac:dyDescent="0.25">
      <c r="A6" s="339">
        <v>1</v>
      </c>
      <c r="B6" s="342" t="s">
        <v>130</v>
      </c>
      <c r="C6" s="359" t="s">
        <v>131</v>
      </c>
      <c r="D6" s="371" t="s">
        <v>437</v>
      </c>
      <c r="E6" s="365">
        <v>1671707</v>
      </c>
      <c r="F6" s="7" t="s">
        <v>485</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v>140000</v>
      </c>
      <c r="BL6" s="77" t="s">
        <v>1723</v>
      </c>
      <c r="BM6" s="202">
        <v>1</v>
      </c>
      <c r="BN6" s="211">
        <v>140000</v>
      </c>
      <c r="BO6" s="202"/>
    </row>
    <row r="7" spans="1:67" x14ac:dyDescent="0.25">
      <c r="A7" s="340"/>
      <c r="B7" s="343"/>
      <c r="C7" s="360"/>
      <c r="D7" s="414"/>
      <c r="E7" s="366"/>
      <c r="F7" s="7" t="s">
        <v>486</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v>855608</v>
      </c>
      <c r="BL7" s="77" t="s">
        <v>1723</v>
      </c>
      <c r="BM7" s="202">
        <v>11</v>
      </c>
      <c r="BN7" s="211">
        <v>841650</v>
      </c>
      <c r="BO7" s="202"/>
    </row>
    <row r="8" spans="1:67" x14ac:dyDescent="0.25">
      <c r="A8" s="340"/>
      <c r="B8" s="343"/>
      <c r="C8" s="360"/>
      <c r="D8" s="414"/>
      <c r="E8" s="366"/>
      <c r="F8" s="7" t="s">
        <v>487</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v>100000</v>
      </c>
      <c r="BL8" s="77" t="s">
        <v>1723</v>
      </c>
      <c r="BM8" s="202">
        <v>4</v>
      </c>
      <c r="BN8" s="211">
        <v>98188</v>
      </c>
      <c r="BO8" s="202" t="s">
        <v>636</v>
      </c>
    </row>
    <row r="9" spans="1:67" x14ac:dyDescent="0.25">
      <c r="A9" s="340"/>
      <c r="B9" s="343"/>
      <c r="C9" s="360"/>
      <c r="D9" s="414"/>
      <c r="E9" s="366"/>
      <c r="F9" s="7" t="s">
        <v>488</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v>40000</v>
      </c>
      <c r="BL9" s="77" t="s">
        <v>1723</v>
      </c>
      <c r="BM9" s="202"/>
      <c r="BN9" s="211"/>
      <c r="BO9" s="202"/>
    </row>
    <row r="10" spans="1:67" x14ac:dyDescent="0.25">
      <c r="A10" s="340"/>
      <c r="B10" s="343"/>
      <c r="C10" s="360"/>
      <c r="D10" s="414"/>
      <c r="E10" s="366"/>
      <c r="F10" s="7" t="s">
        <v>489</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v>223798</v>
      </c>
      <c r="BL10" s="77" t="s">
        <v>1723</v>
      </c>
      <c r="BM10" s="202">
        <v>3</v>
      </c>
      <c r="BN10" s="211">
        <v>147915</v>
      </c>
      <c r="BO10" s="202"/>
    </row>
    <row r="11" spans="1:67" x14ac:dyDescent="0.25">
      <c r="A11" s="340"/>
      <c r="B11" s="343"/>
      <c r="C11" s="360"/>
      <c r="D11" s="414"/>
      <c r="E11" s="366"/>
      <c r="F11" s="7" t="s">
        <v>490</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v>210000</v>
      </c>
      <c r="BL11" s="77" t="s">
        <v>1723</v>
      </c>
      <c r="BM11" s="202">
        <v>17</v>
      </c>
      <c r="BN11" s="211">
        <v>255000</v>
      </c>
      <c r="BO11" s="202"/>
    </row>
    <row r="12" spans="1:67" x14ac:dyDescent="0.25">
      <c r="A12" s="341"/>
      <c r="B12" s="344"/>
      <c r="C12" s="361"/>
      <c r="D12" s="415"/>
      <c r="E12" s="367"/>
      <c r="F12" s="10" t="s">
        <v>491</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v>90000</v>
      </c>
      <c r="BL12" s="77" t="s">
        <v>1723</v>
      </c>
      <c r="BM12" s="202">
        <v>5</v>
      </c>
      <c r="BN12" s="211">
        <v>114597</v>
      </c>
      <c r="BO12" s="202" t="s">
        <v>637</v>
      </c>
    </row>
    <row r="13" spans="1:67" x14ac:dyDescent="0.25">
      <c r="A13" s="66"/>
      <c r="B13" s="12" t="s">
        <v>132</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f>SUM(BK6:BK12)</f>
        <v>1659406</v>
      </c>
      <c r="BL13" s="193">
        <f>BK13/E6</f>
        <v>0.99264165311265673</v>
      </c>
      <c r="BM13" s="202"/>
      <c r="BN13" s="211"/>
      <c r="BO13" s="202"/>
    </row>
    <row r="14" spans="1:67" x14ac:dyDescent="0.25">
      <c r="A14" s="339">
        <v>2</v>
      </c>
      <c r="B14" s="342" t="s">
        <v>1084</v>
      </c>
      <c r="C14" s="359" t="s">
        <v>1085</v>
      </c>
      <c r="D14" s="371" t="s">
        <v>438</v>
      </c>
      <c r="E14" s="365">
        <v>1039535.31</v>
      </c>
      <c r="F14" s="14" t="s">
        <v>492</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v>110000</v>
      </c>
      <c r="BL14" s="203" t="s">
        <v>1723</v>
      </c>
      <c r="BM14" s="202"/>
      <c r="BN14" s="211"/>
      <c r="BO14" s="202" t="s">
        <v>611</v>
      </c>
    </row>
    <row r="15" spans="1:67" x14ac:dyDescent="0.25">
      <c r="A15" s="340"/>
      <c r="B15" s="343"/>
      <c r="C15" s="360"/>
      <c r="D15" s="360"/>
      <c r="E15" s="366"/>
      <c r="F15" s="7" t="s">
        <v>493</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v>438588.31</v>
      </c>
      <c r="BL15" s="203" t="s">
        <v>1723</v>
      </c>
      <c r="BM15" s="202">
        <v>3</v>
      </c>
      <c r="BN15" s="211">
        <v>255000</v>
      </c>
      <c r="BO15" s="202"/>
    </row>
    <row r="16" spans="1:67" x14ac:dyDescent="0.25">
      <c r="A16" s="340"/>
      <c r="B16" s="343"/>
      <c r="C16" s="360"/>
      <c r="D16" s="360"/>
      <c r="E16" s="366"/>
      <c r="F16" s="7" t="s">
        <v>494</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v>70000</v>
      </c>
      <c r="BL16" s="203" t="s">
        <v>1723</v>
      </c>
      <c r="BM16" s="202"/>
      <c r="BN16" s="211"/>
      <c r="BO16" s="202"/>
    </row>
    <row r="17" spans="1:67" x14ac:dyDescent="0.25">
      <c r="A17" s="340"/>
      <c r="B17" s="343"/>
      <c r="C17" s="360"/>
      <c r="D17" s="360"/>
      <c r="E17" s="366"/>
      <c r="F17" s="7" t="s">
        <v>495</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v>22000</v>
      </c>
      <c r="BL17" s="203" t="s">
        <v>1723</v>
      </c>
      <c r="BM17" s="202"/>
      <c r="BN17" s="211"/>
      <c r="BO17" s="202"/>
    </row>
    <row r="18" spans="1:67" s="213" customFormat="1" x14ac:dyDescent="0.25">
      <c r="A18" s="340"/>
      <c r="B18" s="343"/>
      <c r="C18" s="360"/>
      <c r="D18" s="360"/>
      <c r="E18" s="366"/>
      <c r="F18" s="7" t="s">
        <v>496</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1083</v>
      </c>
      <c r="AL18" s="162"/>
      <c r="AM18" s="162"/>
      <c r="AN18" s="162"/>
      <c r="AO18" s="162"/>
      <c r="AP18" s="162"/>
      <c r="AQ18" s="162"/>
      <c r="AR18" s="162"/>
      <c r="AS18" s="162"/>
      <c r="AT18" s="162"/>
      <c r="AU18" s="162"/>
      <c r="AV18" s="162"/>
      <c r="AW18" s="162"/>
      <c r="AX18" s="162"/>
      <c r="AY18" s="162"/>
      <c r="AZ18" s="162"/>
      <c r="BA18" s="162"/>
      <c r="BB18" s="162"/>
      <c r="BC18" s="162"/>
      <c r="BD18" s="162"/>
      <c r="BE18" s="162"/>
      <c r="BF18" s="162"/>
      <c r="BG18" s="162"/>
      <c r="BH18" s="162"/>
      <c r="BI18" s="162"/>
      <c r="BJ18" s="162"/>
      <c r="BK18" s="162"/>
      <c r="BL18" s="203" t="s">
        <v>1723</v>
      </c>
      <c r="BM18" s="212"/>
      <c r="BN18" s="227"/>
      <c r="BO18" s="212"/>
    </row>
    <row r="19" spans="1:67" x14ac:dyDescent="0.25">
      <c r="A19" s="340"/>
      <c r="B19" s="343"/>
      <c r="C19" s="360"/>
      <c r="D19" s="360"/>
      <c r="E19" s="366"/>
      <c r="F19" s="7" t="s">
        <v>497</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v>157225</v>
      </c>
      <c r="BL19" s="203" t="s">
        <v>1723</v>
      </c>
      <c r="BM19" s="202">
        <v>10</v>
      </c>
      <c r="BN19" s="211">
        <v>150000</v>
      </c>
      <c r="BO19" s="202"/>
    </row>
    <row r="20" spans="1:67" x14ac:dyDescent="0.25">
      <c r="A20" s="341"/>
      <c r="B20" s="344"/>
      <c r="C20" s="361"/>
      <c r="D20" s="361"/>
      <c r="E20" s="367"/>
      <c r="F20" s="7" t="s">
        <v>728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v>117000</v>
      </c>
      <c r="BL20" s="203" t="s">
        <v>1723</v>
      </c>
      <c r="BM20" s="202">
        <v>3</v>
      </c>
      <c r="BN20" s="211">
        <v>72693</v>
      </c>
      <c r="BO20" s="202"/>
    </row>
    <row r="21" spans="1:67" x14ac:dyDescent="0.25">
      <c r="A21" s="66"/>
      <c r="B21" s="16" t="s">
        <v>132</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f>SUM(BK14:BK20)</f>
        <v>914813.31</v>
      </c>
      <c r="BL21" s="193">
        <f>BK21/E14</f>
        <v>0.88002139148116099</v>
      </c>
      <c r="BM21" s="202"/>
      <c r="BN21" s="211"/>
      <c r="BO21" s="202"/>
    </row>
    <row r="22" spans="1:67" x14ac:dyDescent="0.25">
      <c r="A22" s="463">
        <v>3</v>
      </c>
      <c r="B22" s="455" t="s">
        <v>1086</v>
      </c>
      <c r="C22" s="362" t="s">
        <v>1087</v>
      </c>
      <c r="D22" s="381" t="s">
        <v>439</v>
      </c>
      <c r="E22" s="368">
        <v>2132716.16</v>
      </c>
      <c r="F22" s="191" t="s">
        <v>1088</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v>1157322.46</v>
      </c>
      <c r="BL22" s="204"/>
      <c r="BM22" s="202">
        <v>18</v>
      </c>
      <c r="BN22" s="211">
        <v>1129139.68</v>
      </c>
      <c r="BO22" s="202" t="s">
        <v>638</v>
      </c>
    </row>
    <row r="23" spans="1:67" x14ac:dyDescent="0.25">
      <c r="A23" s="357"/>
      <c r="B23" s="456"/>
      <c r="C23" s="363"/>
      <c r="D23" s="382"/>
      <c r="E23" s="369"/>
      <c r="F23" s="191" t="s">
        <v>1091</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v>423212.59</v>
      </c>
      <c r="BL23" s="204"/>
      <c r="BM23" s="202">
        <v>7</v>
      </c>
      <c r="BN23" s="211">
        <v>321954.5</v>
      </c>
      <c r="BO23" s="202"/>
    </row>
    <row r="24" spans="1:67" x14ac:dyDescent="0.25">
      <c r="A24" s="357"/>
      <c r="B24" s="456"/>
      <c r="C24" s="363"/>
      <c r="D24" s="382"/>
      <c r="E24" s="369"/>
      <c r="F24" s="191" t="s">
        <v>1092</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v>315300</v>
      </c>
      <c r="BL24" s="204"/>
      <c r="BM24" s="202">
        <v>11</v>
      </c>
      <c r="BN24" s="211">
        <v>471315.82</v>
      </c>
      <c r="BO24" s="202" t="s">
        <v>35</v>
      </c>
    </row>
    <row r="25" spans="1:67" x14ac:dyDescent="0.25">
      <c r="A25" s="357"/>
      <c r="B25" s="456"/>
      <c r="C25" s="363"/>
      <c r="D25" s="382"/>
      <c r="E25" s="369"/>
      <c r="F25" s="191" t="s">
        <v>1099</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v>62500</v>
      </c>
      <c r="BL25" s="204"/>
      <c r="BM25" s="202">
        <v>1</v>
      </c>
      <c r="BN25" s="211">
        <v>62500</v>
      </c>
      <c r="BO25" s="202" t="s">
        <v>729</v>
      </c>
    </row>
    <row r="26" spans="1:67" x14ac:dyDescent="0.25">
      <c r="A26" s="357"/>
      <c r="B26" s="456"/>
      <c r="C26" s="363"/>
      <c r="D26" s="382"/>
      <c r="E26" s="369"/>
      <c r="F26" s="191" t="s">
        <v>1093</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v>62500</v>
      </c>
      <c r="BL26" s="204"/>
      <c r="BM26" s="202">
        <v>1</v>
      </c>
      <c r="BN26" s="211">
        <v>29574.37</v>
      </c>
      <c r="BO26" s="202" t="s">
        <v>729</v>
      </c>
    </row>
    <row r="27" spans="1:67" x14ac:dyDescent="0.25">
      <c r="A27" s="358"/>
      <c r="B27" s="457"/>
      <c r="C27" s="364"/>
      <c r="D27" s="383"/>
      <c r="E27" s="370"/>
      <c r="F27" s="191" t="s">
        <v>1119</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v>111881.11</v>
      </c>
      <c r="BL27" s="204"/>
      <c r="BM27" s="202"/>
      <c r="BN27" s="211"/>
      <c r="BO27" s="202"/>
    </row>
    <row r="28" spans="1:67" x14ac:dyDescent="0.25">
      <c r="A28" s="67"/>
      <c r="B28" s="18" t="s">
        <v>132</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f>SUM(BK22:BK27)</f>
        <v>2132716.16</v>
      </c>
      <c r="BL28" s="193">
        <f>BK28/E22</f>
        <v>1</v>
      </c>
      <c r="BM28" s="202"/>
      <c r="BN28" s="211"/>
      <c r="BO28" s="202"/>
    </row>
    <row r="29" spans="1:67" x14ac:dyDescent="0.25">
      <c r="A29" s="339">
        <v>4</v>
      </c>
      <c r="B29" s="342" t="s">
        <v>1089</v>
      </c>
      <c r="C29" s="359" t="s">
        <v>1090</v>
      </c>
      <c r="D29" s="371" t="s">
        <v>440</v>
      </c>
      <c r="E29" s="365">
        <v>2825030.31</v>
      </c>
      <c r="F29" s="14" t="s">
        <v>1088</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38">
        <v>1527055</v>
      </c>
      <c r="BL29" s="203" t="s">
        <v>1723</v>
      </c>
      <c r="BM29" s="202">
        <v>29</v>
      </c>
      <c r="BN29" s="211">
        <v>1504126.23</v>
      </c>
      <c r="BO29" s="202"/>
    </row>
    <row r="30" spans="1:67" x14ac:dyDescent="0.25">
      <c r="A30" s="340"/>
      <c r="B30" s="343"/>
      <c r="C30" s="360"/>
      <c r="D30" s="414"/>
      <c r="E30" s="366"/>
      <c r="F30" s="7" t="s">
        <v>1091</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38">
        <v>445400</v>
      </c>
      <c r="BL30" s="203" t="s">
        <v>1723</v>
      </c>
      <c r="BM30" s="202">
        <v>7</v>
      </c>
      <c r="BN30" s="211">
        <v>211418.95</v>
      </c>
      <c r="BO30" s="202"/>
    </row>
    <row r="31" spans="1:67" x14ac:dyDescent="0.25">
      <c r="A31" s="340"/>
      <c r="B31" s="343"/>
      <c r="C31" s="360"/>
      <c r="D31" s="414"/>
      <c r="E31" s="366"/>
      <c r="F31" s="7" t="s">
        <v>1092</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38">
        <v>381775</v>
      </c>
      <c r="BL31" s="203" t="s">
        <v>1723</v>
      </c>
      <c r="BM31" s="202">
        <v>9</v>
      </c>
      <c r="BN31" s="211">
        <v>306638.73</v>
      </c>
      <c r="BO31" s="202"/>
    </row>
    <row r="32" spans="1:67" x14ac:dyDescent="0.25">
      <c r="A32" s="341"/>
      <c r="B32" s="344"/>
      <c r="C32" s="361"/>
      <c r="D32" s="415"/>
      <c r="E32" s="367"/>
      <c r="F32" s="6" t="s">
        <v>1204</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v>127240</v>
      </c>
      <c r="BL32" s="203" t="s">
        <v>1723</v>
      </c>
      <c r="BM32" s="202">
        <v>3</v>
      </c>
      <c r="BN32" s="211">
        <v>88115.51</v>
      </c>
      <c r="BO32" s="202"/>
    </row>
    <row r="33" spans="1:67" x14ac:dyDescent="0.25">
      <c r="A33" s="235"/>
      <c r="B33" s="236"/>
      <c r="C33" s="17"/>
      <c r="D33" s="273"/>
      <c r="E33" s="237"/>
      <c r="F33" s="6" t="s">
        <v>1093</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v>254487</v>
      </c>
      <c r="BL33" s="203"/>
      <c r="BM33" s="202"/>
      <c r="BN33" s="211"/>
      <c r="BO33" s="202"/>
    </row>
    <row r="34" spans="1:67" x14ac:dyDescent="0.25">
      <c r="A34" s="235"/>
      <c r="B34" s="236"/>
      <c r="C34" s="17"/>
      <c r="D34" s="273"/>
      <c r="E34" s="237"/>
      <c r="F34" s="6" t="s">
        <v>1666</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v>89073</v>
      </c>
      <c r="BL34" s="203"/>
      <c r="BM34" s="202"/>
      <c r="BN34" s="211"/>
      <c r="BO34" s="202"/>
    </row>
    <row r="35" spans="1:67" x14ac:dyDescent="0.25">
      <c r="A35" s="66"/>
      <c r="B35" s="16" t="s">
        <v>132</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f>SUM(BK29:BK34)</f>
        <v>2825030</v>
      </c>
      <c r="BL35" s="193">
        <f>BK35/E29</f>
        <v>0.99999989026666403</v>
      </c>
      <c r="BM35" s="202"/>
      <c r="BN35" s="211"/>
      <c r="BO35" s="202"/>
    </row>
    <row r="36" spans="1:67" x14ac:dyDescent="0.25">
      <c r="A36" s="339">
        <v>5</v>
      </c>
      <c r="B36" s="342" t="s">
        <v>1095</v>
      </c>
      <c r="C36" s="359" t="s">
        <v>1085</v>
      </c>
      <c r="D36" s="371" t="s">
        <v>442</v>
      </c>
      <c r="E36" s="365">
        <v>2242237.31</v>
      </c>
      <c r="F36" s="14" t="s">
        <v>1094</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v>316813</v>
      </c>
      <c r="BL36" s="203" t="s">
        <v>1723</v>
      </c>
      <c r="BM36" s="202">
        <v>4</v>
      </c>
      <c r="BN36" s="211">
        <v>316800</v>
      </c>
      <c r="BO36" s="202"/>
    </row>
    <row r="37" spans="1:67" x14ac:dyDescent="0.25">
      <c r="A37" s="340"/>
      <c r="B37" s="343"/>
      <c r="C37" s="360"/>
      <c r="D37" s="375"/>
      <c r="E37" s="366"/>
      <c r="F37" s="7" t="s">
        <v>498</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v>150000</v>
      </c>
      <c r="BL37" s="203"/>
      <c r="BM37" s="202">
        <v>5</v>
      </c>
      <c r="BN37" s="211">
        <v>75000</v>
      </c>
      <c r="BO37" s="202"/>
    </row>
    <row r="38" spans="1:67" x14ac:dyDescent="0.25">
      <c r="A38" s="340"/>
      <c r="B38" s="343"/>
      <c r="C38" s="360"/>
      <c r="D38" s="375"/>
      <c r="E38" s="366"/>
      <c r="F38" s="7" t="s">
        <v>1096</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v>200000</v>
      </c>
      <c r="BL38" s="203"/>
      <c r="BM38" s="202">
        <v>5</v>
      </c>
      <c r="BN38" s="211">
        <v>200000</v>
      </c>
      <c r="BO38" s="202"/>
    </row>
    <row r="39" spans="1:67" x14ac:dyDescent="0.25">
      <c r="A39" s="340"/>
      <c r="B39" s="343"/>
      <c r="C39" s="360"/>
      <c r="D39" s="375"/>
      <c r="E39" s="366"/>
      <c r="F39" s="7" t="s">
        <v>1815</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v>316813</v>
      </c>
      <c r="BL39" s="203"/>
      <c r="BM39" s="202">
        <v>4</v>
      </c>
      <c r="BN39" s="211">
        <v>316809</v>
      </c>
      <c r="BO39" s="202"/>
    </row>
    <row r="40" spans="1:67" x14ac:dyDescent="0.25">
      <c r="A40" s="340"/>
      <c r="B40" s="343"/>
      <c r="C40" s="360"/>
      <c r="D40" s="375"/>
      <c r="E40" s="366"/>
      <c r="F40" s="6" t="s">
        <v>1816</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3">
        <v>528021</v>
      </c>
      <c r="BL40" s="203"/>
      <c r="BM40" s="202">
        <v>6</v>
      </c>
      <c r="BN40" s="211">
        <v>527957</v>
      </c>
      <c r="BO40" s="202"/>
    </row>
    <row r="41" spans="1:67" x14ac:dyDescent="0.25">
      <c r="A41" s="340"/>
      <c r="B41" s="343"/>
      <c r="C41" s="360"/>
      <c r="D41" s="414"/>
      <c r="E41" s="366"/>
      <c r="F41" s="6" t="s">
        <v>499</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3">
        <v>355048</v>
      </c>
      <c r="BL41" s="203" t="s">
        <v>1723</v>
      </c>
      <c r="BM41" s="202"/>
      <c r="BN41" s="211"/>
      <c r="BO41" s="202"/>
    </row>
    <row r="42" spans="1:67" x14ac:dyDescent="0.25">
      <c r="A42" s="340"/>
      <c r="B42" s="343"/>
      <c r="C42" s="360"/>
      <c r="D42" s="414"/>
      <c r="E42" s="366"/>
      <c r="F42" s="6" t="s">
        <v>500</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3">
        <v>375543</v>
      </c>
      <c r="BL42" s="203" t="s">
        <v>1723</v>
      </c>
      <c r="BM42" s="202"/>
      <c r="BN42" s="211"/>
      <c r="BO42" s="202"/>
    </row>
    <row r="43" spans="1:67" x14ac:dyDescent="0.25">
      <c r="A43" s="66"/>
      <c r="B43" s="16" t="s">
        <v>132</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f>SUM(BK36:BK42)</f>
        <v>2242238</v>
      </c>
      <c r="BL43" s="193">
        <f>BK43/E36</f>
        <v>1.0000003077283555</v>
      </c>
      <c r="BM43" s="202"/>
      <c r="BN43" s="211"/>
      <c r="BO43" s="202"/>
    </row>
    <row r="44" spans="1:67" x14ac:dyDescent="0.25">
      <c r="A44" s="339">
        <v>6</v>
      </c>
      <c r="B44" s="342" t="s">
        <v>1097</v>
      </c>
      <c r="C44" s="359" t="s">
        <v>1098</v>
      </c>
      <c r="D44" s="371" t="s">
        <v>441</v>
      </c>
      <c r="E44" s="365">
        <v>1118813.23</v>
      </c>
      <c r="F44" s="14" t="s">
        <v>1088</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f>G44+H44+I44+J44+K44+L44+M44+N44</f>
        <v>535173</v>
      </c>
      <c r="BL44" s="203" t="s">
        <v>1723</v>
      </c>
      <c r="BM44" s="202">
        <v>4</v>
      </c>
      <c r="BN44" s="211">
        <v>200000</v>
      </c>
      <c r="BO44" s="202"/>
    </row>
    <row r="45" spans="1:67" x14ac:dyDescent="0.25">
      <c r="A45" s="340"/>
      <c r="B45" s="343"/>
      <c r="C45" s="360"/>
      <c r="D45" s="375"/>
      <c r="E45" s="366"/>
      <c r="F45" s="7" t="s">
        <v>1091</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v>233416.94</v>
      </c>
      <c r="BL45" s="203"/>
      <c r="BM45" s="202"/>
      <c r="BN45" s="211"/>
      <c r="BO45" s="202"/>
    </row>
    <row r="46" spans="1:67" x14ac:dyDescent="0.25">
      <c r="A46" s="341"/>
      <c r="B46" s="344"/>
      <c r="C46" s="361"/>
      <c r="D46" s="361"/>
      <c r="E46" s="367"/>
      <c r="F46" s="7" t="s">
        <v>1092</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v>255777.55</v>
      </c>
      <c r="BL46" s="203" t="s">
        <v>1723</v>
      </c>
      <c r="BM46" s="202">
        <v>1</v>
      </c>
      <c r="BN46" s="211">
        <v>22292</v>
      </c>
      <c r="BO46" s="202"/>
    </row>
    <row r="47" spans="1:67" x14ac:dyDescent="0.25">
      <c r="A47" s="235"/>
      <c r="B47" s="236"/>
      <c r="C47" s="17"/>
      <c r="D47" s="17"/>
      <c r="E47" s="237"/>
      <c r="F47" s="7" t="s">
        <v>1099</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v>75000</v>
      </c>
      <c r="BL47" s="203"/>
      <c r="BM47" s="202"/>
      <c r="BN47" s="211"/>
      <c r="BO47" s="202"/>
    </row>
    <row r="48" spans="1:67" x14ac:dyDescent="0.25">
      <c r="A48" s="235"/>
      <c r="B48" s="236"/>
      <c r="C48" s="17"/>
      <c r="D48" s="17"/>
      <c r="E48" s="237"/>
      <c r="F48" s="7" t="s">
        <v>761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v>19445.740000000002</v>
      </c>
      <c r="BL48" s="203"/>
      <c r="BM48" s="202"/>
      <c r="BN48" s="211"/>
      <c r="BO48" s="202"/>
    </row>
    <row r="49" spans="1:67" x14ac:dyDescent="0.25">
      <c r="A49" s="66"/>
      <c r="B49" s="16" t="s">
        <v>132</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f>SUM(BK44:BK48)</f>
        <v>1118813.23</v>
      </c>
      <c r="BL49" s="193">
        <f>BK49/E44</f>
        <v>1</v>
      </c>
      <c r="BM49" s="202"/>
      <c r="BN49" s="211"/>
      <c r="BO49" s="202"/>
    </row>
    <row r="50" spans="1:67" x14ac:dyDescent="0.25">
      <c r="A50" s="339">
        <v>7</v>
      </c>
      <c r="B50" s="342" t="s">
        <v>1100</v>
      </c>
      <c r="C50" s="359" t="s">
        <v>1101</v>
      </c>
      <c r="D50" s="371" t="s">
        <v>443</v>
      </c>
      <c r="E50" s="365">
        <v>3562551.0000000005</v>
      </c>
      <c r="F50" s="14" t="s">
        <v>552</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v>30000</v>
      </c>
      <c r="BL50" s="205"/>
      <c r="BM50" s="202"/>
      <c r="BN50" s="211"/>
      <c r="BO50" s="202"/>
    </row>
    <row r="51" spans="1:67" x14ac:dyDescent="0.25">
      <c r="A51" s="340"/>
      <c r="B51" s="343"/>
      <c r="C51" s="360"/>
      <c r="D51" s="375"/>
      <c r="E51" s="366"/>
      <c r="F51" s="14" t="s">
        <v>553</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v>17407</v>
      </c>
      <c r="BL51" s="205"/>
      <c r="BM51" s="202"/>
      <c r="BN51" s="211"/>
      <c r="BO51" s="202"/>
    </row>
    <row r="52" spans="1:67" x14ac:dyDescent="0.25">
      <c r="A52" s="340"/>
      <c r="B52" s="343"/>
      <c r="C52" s="360"/>
      <c r="D52" s="375"/>
      <c r="E52" s="366"/>
      <c r="F52" s="14" t="s">
        <v>554</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v>120000</v>
      </c>
      <c r="BL52" s="205"/>
      <c r="BM52" s="202">
        <v>4</v>
      </c>
      <c r="BN52" s="211">
        <v>60000</v>
      </c>
      <c r="BO52" s="202"/>
    </row>
    <row r="53" spans="1:67" x14ac:dyDescent="0.25">
      <c r="A53" s="340"/>
      <c r="B53" s="343"/>
      <c r="C53" s="360"/>
      <c r="D53" s="375"/>
      <c r="E53" s="366"/>
      <c r="F53" s="14" t="s">
        <v>555</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v>1172642</v>
      </c>
      <c r="BL53" s="205"/>
      <c r="BM53" s="202">
        <v>7</v>
      </c>
      <c r="BN53" s="211">
        <v>1172230.1200000001</v>
      </c>
      <c r="BO53" s="202"/>
    </row>
    <row r="54" spans="1:67" x14ac:dyDescent="0.25">
      <c r="A54" s="340"/>
      <c r="B54" s="343"/>
      <c r="C54" s="360"/>
      <c r="D54" s="375"/>
      <c r="E54" s="366"/>
      <c r="F54" s="14" t="s">
        <v>1102</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v>23737</v>
      </c>
      <c r="BL54" s="205"/>
      <c r="BM54" s="202"/>
      <c r="BN54" s="211"/>
      <c r="BO54" s="202"/>
    </row>
    <row r="55" spans="1:67" x14ac:dyDescent="0.25">
      <c r="A55" s="340"/>
      <c r="B55" s="343"/>
      <c r="C55" s="360"/>
      <c r="D55" s="375"/>
      <c r="E55" s="366"/>
      <c r="F55" s="14" t="s">
        <v>556</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v>1873765</v>
      </c>
      <c r="BL55" s="205"/>
      <c r="BM55" s="202">
        <v>19</v>
      </c>
      <c r="BN55" s="211">
        <v>1717248</v>
      </c>
      <c r="BO55" s="202"/>
    </row>
    <row r="56" spans="1:67" x14ac:dyDescent="0.25">
      <c r="A56" s="340"/>
      <c r="B56" s="343"/>
      <c r="C56" s="360"/>
      <c r="D56" s="375"/>
      <c r="E56" s="366"/>
      <c r="F56" s="14" t="s">
        <v>557</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v>295000</v>
      </c>
      <c r="BL56" s="205"/>
      <c r="BM56" s="202">
        <v>3</v>
      </c>
      <c r="BN56" s="211">
        <v>50968.21</v>
      </c>
      <c r="BO56" s="202"/>
    </row>
    <row r="57" spans="1:67" x14ac:dyDescent="0.25">
      <c r="A57" s="340"/>
      <c r="B57" s="343"/>
      <c r="C57" s="360"/>
      <c r="D57" s="375"/>
      <c r="E57" s="366"/>
      <c r="F57" s="14" t="s">
        <v>1538</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v>20000</v>
      </c>
      <c r="BL57" s="205"/>
      <c r="BM57" s="202"/>
      <c r="BN57" s="211"/>
      <c r="BO57" s="202"/>
    </row>
    <row r="58" spans="1:67" x14ac:dyDescent="0.25">
      <c r="A58" s="340"/>
      <c r="B58" s="343"/>
      <c r="C58" s="360"/>
      <c r="D58" s="375"/>
      <c r="E58" s="366"/>
      <c r="F58" s="14" t="s">
        <v>558</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v>10000</v>
      </c>
      <c r="BL58" s="205"/>
      <c r="BM58" s="202"/>
      <c r="BN58" s="211"/>
      <c r="BO58" s="202"/>
    </row>
    <row r="59" spans="1:67" x14ac:dyDescent="0.25">
      <c r="A59" s="66"/>
      <c r="B59" s="16" t="s">
        <v>132</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f>SUM(BK50:BK58)</f>
        <v>3562551</v>
      </c>
      <c r="BL59" s="193">
        <f>BK59/E50</f>
        <v>0.99999999999999989</v>
      </c>
      <c r="BM59" s="202"/>
      <c r="BN59" s="211"/>
      <c r="BO59" s="202"/>
    </row>
    <row r="60" spans="1:67" s="213" customFormat="1" x14ac:dyDescent="0.25">
      <c r="A60" s="283"/>
      <c r="B60" s="284"/>
      <c r="C60" s="285"/>
      <c r="D60" s="285"/>
      <c r="E60" s="27"/>
      <c r="F60" s="290" t="s">
        <v>823</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v>170000</v>
      </c>
      <c r="BL60" s="289"/>
      <c r="BM60" s="212"/>
      <c r="BN60" s="227"/>
      <c r="BO60" s="212"/>
    </row>
    <row r="61" spans="1:67" s="213" customFormat="1" x14ac:dyDescent="0.25">
      <c r="A61" s="283"/>
      <c r="B61" s="284"/>
      <c r="C61" s="285"/>
      <c r="D61" s="285"/>
      <c r="E61" s="27"/>
      <c r="F61" s="290" t="s">
        <v>824</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291">
        <v>9567</v>
      </c>
      <c r="BL61" s="289"/>
      <c r="BM61" s="212">
        <v>1</v>
      </c>
      <c r="BN61" s="227">
        <v>9567</v>
      </c>
      <c r="BO61" s="212"/>
    </row>
    <row r="62" spans="1:67" x14ac:dyDescent="0.25">
      <c r="A62" s="339">
        <v>8</v>
      </c>
      <c r="B62" s="342" t="s">
        <v>1105</v>
      </c>
      <c r="C62" s="359" t="s">
        <v>1106</v>
      </c>
      <c r="D62" s="371" t="s">
        <v>564</v>
      </c>
      <c r="E62" s="365">
        <v>3301757.88</v>
      </c>
      <c r="F62" s="14" t="s">
        <v>1103</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163">
        <v>508425</v>
      </c>
      <c r="BL62" s="203" t="s">
        <v>1723</v>
      </c>
      <c r="BM62" s="202">
        <v>8</v>
      </c>
      <c r="BN62" s="211">
        <v>508420</v>
      </c>
      <c r="BO62" s="202"/>
    </row>
    <row r="63" spans="1:67" x14ac:dyDescent="0.25">
      <c r="A63" s="340"/>
      <c r="B63" s="343"/>
      <c r="C63" s="360"/>
      <c r="D63" s="414"/>
      <c r="E63" s="366"/>
      <c r="F63" s="14" t="s">
        <v>559</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c r="BB63" s="292"/>
      <c r="BC63" s="292"/>
      <c r="BD63" s="292"/>
      <c r="BE63" s="292"/>
      <c r="BF63" s="292"/>
      <c r="BG63" s="292"/>
      <c r="BH63" s="292"/>
      <c r="BI63" s="292"/>
      <c r="BJ63" s="292"/>
      <c r="BK63" s="163">
        <v>180000</v>
      </c>
      <c r="BL63" s="203" t="s">
        <v>1723</v>
      </c>
      <c r="BM63" s="202">
        <v>12</v>
      </c>
      <c r="BN63" s="211">
        <v>180000</v>
      </c>
      <c r="BO63" s="202"/>
    </row>
    <row r="64" spans="1:67" x14ac:dyDescent="0.25">
      <c r="A64" s="340"/>
      <c r="B64" s="343"/>
      <c r="C64" s="360"/>
      <c r="D64" s="414"/>
      <c r="E64" s="366"/>
      <c r="F64" s="7" t="s">
        <v>560</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c r="BB64" s="292"/>
      <c r="BC64" s="292"/>
      <c r="BD64" s="292"/>
      <c r="BE64" s="292"/>
      <c r="BF64" s="292"/>
      <c r="BG64" s="292"/>
      <c r="BH64" s="292"/>
      <c r="BI64" s="292"/>
      <c r="BJ64" s="292"/>
      <c r="BK64" s="163">
        <v>670000</v>
      </c>
      <c r="BL64" s="203" t="s">
        <v>1723</v>
      </c>
      <c r="BM64" s="202">
        <v>20</v>
      </c>
      <c r="BN64" s="211">
        <v>660000</v>
      </c>
      <c r="BO64" s="202"/>
    </row>
    <row r="65" spans="1:67" x14ac:dyDescent="0.25">
      <c r="A65" s="340"/>
      <c r="B65" s="343"/>
      <c r="C65" s="360"/>
      <c r="D65" s="414"/>
      <c r="E65" s="366"/>
      <c r="F65" s="7" t="s">
        <v>1104</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163">
        <v>6000</v>
      </c>
      <c r="BL65" s="203" t="s">
        <v>1723</v>
      </c>
      <c r="BM65" s="202"/>
      <c r="BN65" s="211"/>
      <c r="BO65" s="202"/>
    </row>
    <row r="66" spans="1:67" x14ac:dyDescent="0.25">
      <c r="A66" s="340"/>
      <c r="B66" s="343"/>
      <c r="C66" s="360"/>
      <c r="D66" s="414"/>
      <c r="E66" s="366"/>
      <c r="F66" s="7" t="s">
        <v>561</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c r="BB66" s="292"/>
      <c r="BC66" s="292"/>
      <c r="BD66" s="292"/>
      <c r="BE66" s="292"/>
      <c r="BF66" s="292"/>
      <c r="BG66" s="292"/>
      <c r="BH66" s="292"/>
      <c r="BI66" s="292"/>
      <c r="BJ66" s="292"/>
      <c r="BK66" s="163">
        <v>510000</v>
      </c>
      <c r="BL66" s="203" t="s">
        <v>1723</v>
      </c>
      <c r="BM66" s="202">
        <v>12</v>
      </c>
      <c r="BN66" s="211">
        <v>460000</v>
      </c>
      <c r="BO66" s="202"/>
    </row>
    <row r="67" spans="1:67" x14ac:dyDescent="0.25">
      <c r="A67" s="340"/>
      <c r="B67" s="343"/>
      <c r="C67" s="360"/>
      <c r="D67" s="414"/>
      <c r="E67" s="366"/>
      <c r="F67" s="7" t="s">
        <v>1096</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292"/>
      <c r="BK67" s="163">
        <v>252708</v>
      </c>
      <c r="BL67" s="203" t="s">
        <v>1723</v>
      </c>
      <c r="BM67" s="202">
        <v>4</v>
      </c>
      <c r="BN67" s="211">
        <v>205660</v>
      </c>
      <c r="BO67" s="202"/>
    </row>
    <row r="68" spans="1:67" x14ac:dyDescent="0.25">
      <c r="A68" s="340"/>
      <c r="B68" s="343"/>
      <c r="C68" s="360"/>
      <c r="D68" s="414"/>
      <c r="E68" s="366"/>
      <c r="F68" s="7" t="s">
        <v>562</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c r="BB68" s="292"/>
      <c r="BC68" s="292"/>
      <c r="BD68" s="292"/>
      <c r="BE68" s="292"/>
      <c r="BF68" s="292"/>
      <c r="BG68" s="292"/>
      <c r="BH68" s="292"/>
      <c r="BI68" s="292"/>
      <c r="BJ68" s="292"/>
      <c r="BK68" s="163">
        <v>927721</v>
      </c>
      <c r="BL68" s="203" t="s">
        <v>1723</v>
      </c>
      <c r="BM68" s="202">
        <v>19</v>
      </c>
      <c r="BN68" s="211">
        <v>889541</v>
      </c>
      <c r="BO68" s="202"/>
    </row>
    <row r="69" spans="1:67" x14ac:dyDescent="0.25">
      <c r="A69" s="340"/>
      <c r="B69" s="343"/>
      <c r="C69" s="360"/>
      <c r="D69" s="414"/>
      <c r="E69" s="366"/>
      <c r="F69" s="6" t="s">
        <v>1107</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c r="BB69" s="292"/>
      <c r="BC69" s="292"/>
      <c r="BD69" s="292"/>
      <c r="BE69" s="292"/>
      <c r="BF69" s="292"/>
      <c r="BG69" s="292"/>
      <c r="BH69" s="292"/>
      <c r="BI69" s="292"/>
      <c r="BJ69" s="292"/>
      <c r="BK69" s="163">
        <v>26935</v>
      </c>
      <c r="BL69" s="203" t="s">
        <v>1723</v>
      </c>
      <c r="BM69" s="202">
        <v>1</v>
      </c>
      <c r="BN69" s="211">
        <v>26935</v>
      </c>
      <c r="BO69" s="202"/>
    </row>
    <row r="70" spans="1:67" x14ac:dyDescent="0.25">
      <c r="A70" s="341"/>
      <c r="B70" s="344"/>
      <c r="C70" s="361"/>
      <c r="D70" s="415"/>
      <c r="E70" s="367"/>
      <c r="F70" s="6" t="s">
        <v>563</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162">
        <v>40402</v>
      </c>
      <c r="BL70" s="203" t="s">
        <v>1723</v>
      </c>
      <c r="BM70" s="202"/>
      <c r="BN70" s="211"/>
      <c r="BO70" s="202"/>
    </row>
    <row r="71" spans="1:67" x14ac:dyDescent="0.25">
      <c r="A71" s="66"/>
      <c r="B71" s="16" t="s">
        <v>132</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f>SUM(BK60:BK70)</f>
        <v>3301758</v>
      </c>
      <c r="BL71" s="193">
        <f>BK71/E62</f>
        <v>1.000000036344276</v>
      </c>
      <c r="BM71" s="202"/>
      <c r="BN71" s="211"/>
      <c r="BO71" s="202"/>
    </row>
    <row r="72" spans="1:67" ht="21" customHeight="1" x14ac:dyDescent="0.25">
      <c r="A72" s="339">
        <v>9</v>
      </c>
      <c r="B72" s="342" t="s">
        <v>1108</v>
      </c>
      <c r="C72" s="359" t="s">
        <v>1109</v>
      </c>
      <c r="D72" s="371" t="s">
        <v>698</v>
      </c>
      <c r="E72" s="365">
        <v>2116647.31</v>
      </c>
      <c r="F72" s="14" t="s">
        <v>823</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v>134590</v>
      </c>
      <c r="BL72" s="206"/>
      <c r="BM72" s="202"/>
      <c r="BN72" s="211"/>
      <c r="BO72" s="202"/>
    </row>
    <row r="73" spans="1:67" x14ac:dyDescent="0.25">
      <c r="A73" s="340"/>
      <c r="B73" s="343"/>
      <c r="C73" s="360"/>
      <c r="D73" s="475"/>
      <c r="E73" s="366"/>
      <c r="F73" s="14" t="s">
        <v>602</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v>299710</v>
      </c>
      <c r="BL73" s="206"/>
      <c r="BM73" s="202">
        <v>10</v>
      </c>
      <c r="BN73" s="211">
        <v>400000</v>
      </c>
      <c r="BO73" s="202" t="s">
        <v>792</v>
      </c>
    </row>
    <row r="74" spans="1:67" x14ac:dyDescent="0.25">
      <c r="A74" s="340"/>
      <c r="B74" s="343"/>
      <c r="C74" s="360"/>
      <c r="D74" s="475"/>
      <c r="E74" s="366"/>
      <c r="F74" s="14" t="s">
        <v>825</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v>400000</v>
      </c>
      <c r="BL74" s="206"/>
      <c r="BM74" s="202"/>
      <c r="BN74" s="211"/>
      <c r="BO74" s="202"/>
    </row>
    <row r="75" spans="1:67" x14ac:dyDescent="0.25">
      <c r="A75" s="340"/>
      <c r="B75" s="343"/>
      <c r="C75" s="360"/>
      <c r="D75" s="475"/>
      <c r="E75" s="366"/>
      <c r="F75" s="14" t="s">
        <v>826</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v>26932</v>
      </c>
      <c r="BL75" s="192"/>
      <c r="BM75" s="202">
        <v>5</v>
      </c>
      <c r="BN75" s="211">
        <v>190000</v>
      </c>
      <c r="BO75" s="202" t="s">
        <v>793</v>
      </c>
    </row>
    <row r="76" spans="1:67" x14ac:dyDescent="0.25">
      <c r="A76" s="341"/>
      <c r="B76" s="344"/>
      <c r="C76" s="361"/>
      <c r="D76" s="476"/>
      <c r="E76" s="367"/>
      <c r="F76" s="14" t="s">
        <v>1660</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v>210000</v>
      </c>
      <c r="BL76" s="200"/>
      <c r="BM76" s="202"/>
      <c r="BN76" s="211"/>
      <c r="BO76" s="202"/>
    </row>
    <row r="77" spans="1:67" x14ac:dyDescent="0.25">
      <c r="A77" s="209"/>
      <c r="B77" s="210"/>
      <c r="C77" s="139"/>
      <c r="D77" s="293"/>
      <c r="E77" s="142"/>
      <c r="F77" s="14" t="s">
        <v>827</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v>168000</v>
      </c>
      <c r="BL77" s="200"/>
      <c r="BM77" s="202">
        <v>5</v>
      </c>
      <c r="BN77" s="211">
        <v>295866</v>
      </c>
      <c r="BO77" s="202"/>
    </row>
    <row r="78" spans="1:67" x14ac:dyDescent="0.25">
      <c r="A78" s="209"/>
      <c r="B78" s="210"/>
      <c r="C78" s="139"/>
      <c r="D78" s="293"/>
      <c r="E78" s="142"/>
      <c r="F78" s="14" t="s">
        <v>562</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v>807379.31</v>
      </c>
      <c r="BL78" s="200"/>
      <c r="BM78" s="202"/>
      <c r="BN78" s="211"/>
      <c r="BO78" s="202"/>
    </row>
    <row r="79" spans="1:67" x14ac:dyDescent="0.25">
      <c r="A79" s="209"/>
      <c r="B79" s="210"/>
      <c r="C79" s="139"/>
      <c r="D79" s="293"/>
      <c r="E79" s="142"/>
      <c r="F79" s="14" t="s">
        <v>1107</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v>50000</v>
      </c>
      <c r="BL79" s="200"/>
      <c r="BM79" s="202"/>
      <c r="BN79" s="211"/>
      <c r="BO79" s="202"/>
    </row>
    <row r="80" spans="1:67" x14ac:dyDescent="0.25">
      <c r="A80" s="209"/>
      <c r="B80" s="210"/>
      <c r="C80" s="139"/>
      <c r="D80" s="293"/>
      <c r="E80" s="142"/>
      <c r="F80" s="14" t="s">
        <v>1663</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v>20000</v>
      </c>
      <c r="BL80" s="200"/>
      <c r="BM80" s="202"/>
      <c r="BN80" s="211"/>
      <c r="BO80" s="202"/>
    </row>
    <row r="81" spans="1:67" x14ac:dyDescent="0.25">
      <c r="A81" s="68"/>
      <c r="B81" s="21" t="s">
        <v>132</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f>SUM(BK72:BK80)</f>
        <v>2116611.31</v>
      </c>
      <c r="BL81" s="193">
        <f>BK81/E72</f>
        <v>0.99998299197044782</v>
      </c>
      <c r="BM81" s="202"/>
      <c r="BN81" s="211"/>
      <c r="BO81" s="202"/>
    </row>
    <row r="82" spans="1:67" x14ac:dyDescent="0.25">
      <c r="A82" s="339">
        <v>10</v>
      </c>
      <c r="B82" s="342" t="s">
        <v>1112</v>
      </c>
      <c r="C82" s="359" t="s">
        <v>1106</v>
      </c>
      <c r="D82" s="371" t="s">
        <v>444</v>
      </c>
      <c r="E82" s="365">
        <v>3465974.3100000005</v>
      </c>
      <c r="F82" s="169" t="s">
        <v>1103</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f>H82+I82+J82+K82+L82+M82</f>
        <v>593015</v>
      </c>
      <c r="BL82" s="207"/>
      <c r="BM82" s="202">
        <v>5</v>
      </c>
      <c r="BN82" s="211">
        <v>538178</v>
      </c>
      <c r="BO82" s="202" t="s">
        <v>43</v>
      </c>
    </row>
    <row r="83" spans="1:67" x14ac:dyDescent="0.25">
      <c r="A83" s="340"/>
      <c r="B83" s="343"/>
      <c r="C83" s="360"/>
      <c r="D83" s="360"/>
      <c r="E83" s="366"/>
      <c r="F83" s="171" t="s">
        <v>565</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f t="shared" ref="BK83:BK90" si="0">H83+I83+J83+K83+L83+M83</f>
        <v>105000</v>
      </c>
      <c r="BL83" s="207"/>
      <c r="BM83" s="202">
        <v>1</v>
      </c>
      <c r="BN83" s="211">
        <v>15000</v>
      </c>
      <c r="BO83" s="202" t="s">
        <v>44</v>
      </c>
    </row>
    <row r="84" spans="1:67" x14ac:dyDescent="0.25">
      <c r="A84" s="340"/>
      <c r="B84" s="343"/>
      <c r="C84" s="360"/>
      <c r="D84" s="360"/>
      <c r="E84" s="366"/>
      <c r="F84" s="171" t="s">
        <v>566</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f t="shared" si="0"/>
        <v>180000</v>
      </c>
      <c r="BL84" s="207"/>
      <c r="BM84" s="202">
        <v>4</v>
      </c>
      <c r="BN84" s="211">
        <v>160000</v>
      </c>
      <c r="BO84" s="202" t="s">
        <v>45</v>
      </c>
    </row>
    <row r="85" spans="1:67" x14ac:dyDescent="0.25">
      <c r="A85" s="340"/>
      <c r="B85" s="343"/>
      <c r="C85" s="360"/>
      <c r="D85" s="360"/>
      <c r="E85" s="366"/>
      <c r="F85" s="171" t="s">
        <v>567</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v>30000</v>
      </c>
      <c r="BL85" s="207"/>
      <c r="BM85" s="202"/>
      <c r="BN85" s="211"/>
      <c r="BO85" s="202"/>
    </row>
    <row r="86" spans="1:67" x14ac:dyDescent="0.25">
      <c r="A86" s="340"/>
      <c r="B86" s="343"/>
      <c r="C86" s="360"/>
      <c r="D86" s="360"/>
      <c r="E86" s="366"/>
      <c r="F86" s="171" t="s">
        <v>568</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f t="shared" si="0"/>
        <v>593015</v>
      </c>
      <c r="BL86" s="207"/>
      <c r="BM86" s="202">
        <v>4</v>
      </c>
      <c r="BN86" s="211">
        <v>510502</v>
      </c>
      <c r="BO86" s="202" t="s">
        <v>46</v>
      </c>
    </row>
    <row r="87" spans="1:67" x14ac:dyDescent="0.25">
      <c r="A87" s="340"/>
      <c r="B87" s="343"/>
      <c r="C87" s="360"/>
      <c r="D87" s="360"/>
      <c r="E87" s="366"/>
      <c r="F87" s="7" t="s">
        <v>569</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f t="shared" si="0"/>
        <v>1538676</v>
      </c>
      <c r="BL87" s="207"/>
      <c r="BM87" s="202">
        <v>18</v>
      </c>
      <c r="BN87" s="211">
        <v>1582790</v>
      </c>
      <c r="BO87" s="202" t="s">
        <v>47</v>
      </c>
    </row>
    <row r="88" spans="1:67" x14ac:dyDescent="0.25">
      <c r="A88" s="340"/>
      <c r="B88" s="343"/>
      <c r="C88" s="360"/>
      <c r="D88" s="360"/>
      <c r="E88" s="366"/>
      <c r="F88" s="7" t="s">
        <v>570</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v>237206</v>
      </c>
      <c r="BL88" s="207"/>
      <c r="BM88" s="202">
        <v>2</v>
      </c>
      <c r="BN88" s="211">
        <v>177290.02</v>
      </c>
      <c r="BO88" s="202"/>
    </row>
    <row r="89" spans="1:67" x14ac:dyDescent="0.25">
      <c r="A89" s="340"/>
      <c r="B89" s="343"/>
      <c r="C89" s="360"/>
      <c r="D89" s="360"/>
      <c r="E89" s="366"/>
      <c r="F89" s="7" t="s">
        <v>571</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v>94180</v>
      </c>
      <c r="BL89" s="207"/>
      <c r="BM89" s="202"/>
      <c r="BN89" s="211"/>
      <c r="BO89" s="202"/>
    </row>
    <row r="90" spans="1:67" x14ac:dyDescent="0.25">
      <c r="A90" s="340"/>
      <c r="B90" s="343"/>
      <c r="C90" s="360"/>
      <c r="D90" s="360"/>
      <c r="E90" s="366"/>
      <c r="F90" s="7" t="s">
        <v>572</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f t="shared" si="0"/>
        <v>94882</v>
      </c>
      <c r="BL90" s="207"/>
      <c r="BM90" s="202">
        <v>1</v>
      </c>
      <c r="BN90" s="211">
        <v>74524.23</v>
      </c>
      <c r="BO90" s="202"/>
    </row>
    <row r="91" spans="1:67" x14ac:dyDescent="0.25">
      <c r="A91" s="69"/>
      <c r="B91" s="23" t="s">
        <v>132</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f>SUM(BK82:BK90)</f>
        <v>3465974</v>
      </c>
      <c r="BL91" s="193">
        <f>BK91/E82</f>
        <v>0.9999999105590599</v>
      </c>
      <c r="BM91" s="202"/>
      <c r="BN91" s="211"/>
      <c r="BO91" s="202"/>
    </row>
    <row r="92" spans="1:67" ht="15" customHeight="1" x14ac:dyDescent="0.25">
      <c r="A92" s="353">
        <v>11</v>
      </c>
      <c r="B92" s="464" t="s">
        <v>1116</v>
      </c>
      <c r="C92" s="470" t="s">
        <v>1117</v>
      </c>
      <c r="D92" s="477" t="s">
        <v>1765</v>
      </c>
      <c r="E92" s="380">
        <v>2629754.31</v>
      </c>
      <c r="F92" s="81" t="s">
        <v>1113</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96">
        <f>SUM(G92:N92)</f>
        <v>427473</v>
      </c>
      <c r="BL92" s="207"/>
      <c r="BM92" s="202">
        <v>2</v>
      </c>
      <c r="BN92" s="211">
        <v>399869</v>
      </c>
      <c r="BO92" s="202"/>
    </row>
    <row r="93" spans="1:67" x14ac:dyDescent="0.25">
      <c r="A93" s="348"/>
      <c r="B93" s="464"/>
      <c r="C93" s="470"/>
      <c r="D93" s="477"/>
      <c r="E93" s="380"/>
      <c r="F93" s="46" t="s">
        <v>1091</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6">
        <f t="shared" ref="BK93:BK100" si="1">SUM(G93:N93)</f>
        <v>147485</v>
      </c>
      <c r="BL93" s="207"/>
      <c r="BM93" s="202">
        <v>10</v>
      </c>
      <c r="BN93" s="211">
        <v>130000</v>
      </c>
      <c r="BO93" s="202"/>
    </row>
    <row r="94" spans="1:67" x14ac:dyDescent="0.25">
      <c r="A94" s="348"/>
      <c r="B94" s="464"/>
      <c r="C94" s="470"/>
      <c r="D94" s="477"/>
      <c r="E94" s="380"/>
      <c r="F94" s="46" t="s">
        <v>1114</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6">
        <f t="shared" si="1"/>
        <v>189084</v>
      </c>
      <c r="BL94" s="207"/>
      <c r="BM94" s="202">
        <v>6</v>
      </c>
      <c r="BN94" s="211">
        <v>180000</v>
      </c>
      <c r="BO94" s="202"/>
    </row>
    <row r="95" spans="1:67" x14ac:dyDescent="0.25">
      <c r="A95" s="348"/>
      <c r="B95" s="464"/>
      <c r="C95" s="470"/>
      <c r="D95" s="477"/>
      <c r="E95" s="380"/>
      <c r="F95" s="46" t="s">
        <v>1115</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6">
        <f t="shared" si="1"/>
        <v>252121</v>
      </c>
      <c r="BL95" s="207"/>
      <c r="BM95" s="202">
        <v>2</v>
      </c>
      <c r="BN95" s="211">
        <v>243270</v>
      </c>
      <c r="BO95" s="202"/>
    </row>
    <row r="96" spans="1:67" x14ac:dyDescent="0.25">
      <c r="A96" s="348"/>
      <c r="B96" s="464"/>
      <c r="C96" s="470"/>
      <c r="D96" s="477"/>
      <c r="E96" s="380"/>
      <c r="F96" s="46" t="s">
        <v>1118</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6">
        <f t="shared" si="1"/>
        <v>189091</v>
      </c>
      <c r="BL96" s="207"/>
      <c r="BM96" s="202">
        <v>4</v>
      </c>
      <c r="BN96" s="211">
        <v>180000</v>
      </c>
      <c r="BO96" s="202"/>
    </row>
    <row r="97" spans="1:67" x14ac:dyDescent="0.25">
      <c r="A97" s="348"/>
      <c r="B97" s="464"/>
      <c r="C97" s="470"/>
      <c r="D97" s="477"/>
      <c r="E97" s="380"/>
      <c r="F97" s="46" t="s">
        <v>1119</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6">
        <f t="shared" si="1"/>
        <v>63047</v>
      </c>
      <c r="BL97" s="207"/>
      <c r="BM97" s="202"/>
      <c r="BN97" s="211"/>
      <c r="BO97" s="202"/>
    </row>
    <row r="98" spans="1:67" x14ac:dyDescent="0.25">
      <c r="A98" s="348"/>
      <c r="B98" s="464"/>
      <c r="C98" s="470"/>
      <c r="D98" s="477"/>
      <c r="E98" s="380"/>
      <c r="F98" s="46" t="s">
        <v>1120</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6">
        <f t="shared" si="1"/>
        <v>189091</v>
      </c>
      <c r="BL98" s="207"/>
      <c r="BM98" s="202"/>
      <c r="BN98" s="211"/>
      <c r="BO98" s="202"/>
    </row>
    <row r="99" spans="1:67" x14ac:dyDescent="0.25">
      <c r="A99" s="348"/>
      <c r="B99" s="464"/>
      <c r="C99" s="470"/>
      <c r="D99" s="477"/>
      <c r="E99" s="380"/>
      <c r="F99" s="46" t="s">
        <v>1121</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6">
        <f t="shared" si="1"/>
        <v>37818</v>
      </c>
      <c r="BL99" s="207"/>
      <c r="BM99" s="202"/>
      <c r="BN99" s="211"/>
      <c r="BO99" s="202"/>
    </row>
    <row r="100" spans="1:67" x14ac:dyDescent="0.25">
      <c r="A100" s="349"/>
      <c r="B100" s="464"/>
      <c r="C100" s="470"/>
      <c r="D100" s="477"/>
      <c r="E100" s="380"/>
      <c r="F100" s="46" t="s">
        <v>1122</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6">
        <f t="shared" si="1"/>
        <v>1134544</v>
      </c>
      <c r="BL100" s="207"/>
      <c r="BM100" s="202">
        <v>15</v>
      </c>
      <c r="BN100" s="211">
        <v>896594</v>
      </c>
      <c r="BO100" s="202"/>
    </row>
    <row r="101" spans="1:67" x14ac:dyDescent="0.25">
      <c r="A101" s="69"/>
      <c r="B101" s="23" t="s">
        <v>132</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f>SUM(BK92:BK100)</f>
        <v>2629754</v>
      </c>
      <c r="BL101" s="193">
        <f>BK101/E92</f>
        <v>0.99999988211826529</v>
      </c>
      <c r="BM101" s="202"/>
      <c r="BN101" s="211"/>
      <c r="BO101" s="202"/>
    </row>
    <row r="102" spans="1:67" ht="15" customHeight="1" x14ac:dyDescent="0.25">
      <c r="A102" s="339">
        <v>12</v>
      </c>
      <c r="B102" s="345" t="s">
        <v>1126</v>
      </c>
      <c r="C102" s="362" t="s">
        <v>1127</v>
      </c>
      <c r="D102" s="381" t="s">
        <v>1766</v>
      </c>
      <c r="E102" s="368">
        <v>2140792.92</v>
      </c>
      <c r="F102" s="46" t="s">
        <v>1123</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6">
        <v>151106</v>
      </c>
      <c r="BL102" s="192"/>
      <c r="BM102" s="202">
        <v>1</v>
      </c>
      <c r="BN102" s="211">
        <v>99996</v>
      </c>
      <c r="BO102" s="202"/>
    </row>
    <row r="103" spans="1:67" x14ac:dyDescent="0.25">
      <c r="A103" s="340"/>
      <c r="B103" s="346"/>
      <c r="C103" s="363"/>
      <c r="D103" s="382"/>
      <c r="E103" s="369"/>
      <c r="F103" s="46" t="s">
        <v>1124</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6">
        <v>160976.88</v>
      </c>
      <c r="BL103" s="192"/>
      <c r="BM103" s="202">
        <v>2</v>
      </c>
      <c r="BN103" s="211">
        <v>40000</v>
      </c>
      <c r="BO103" s="202"/>
    </row>
    <row r="104" spans="1:67" x14ac:dyDescent="0.25">
      <c r="A104" s="340"/>
      <c r="B104" s="346"/>
      <c r="C104" s="363"/>
      <c r="D104" s="382"/>
      <c r="E104" s="369"/>
      <c r="F104" s="46" t="s">
        <v>1125</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6">
        <v>168000</v>
      </c>
      <c r="BL104" s="192"/>
      <c r="BM104" s="202">
        <v>6</v>
      </c>
      <c r="BN104" s="211">
        <v>168000</v>
      </c>
      <c r="BO104" s="202"/>
    </row>
    <row r="105" spans="1:67" x14ac:dyDescent="0.25">
      <c r="A105" s="340"/>
      <c r="B105" s="346"/>
      <c r="C105" s="363"/>
      <c r="D105" s="382"/>
      <c r="E105" s="369"/>
      <c r="F105" s="46" t="s">
        <v>1128</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6">
        <v>555310.04</v>
      </c>
      <c r="BL105" s="192"/>
      <c r="BM105" s="202">
        <v>3</v>
      </c>
      <c r="BN105" s="211">
        <v>331863.7</v>
      </c>
      <c r="BO105" s="202"/>
    </row>
    <row r="106" spans="1:67" x14ac:dyDescent="0.25">
      <c r="A106" s="340"/>
      <c r="B106" s="346"/>
      <c r="C106" s="363"/>
      <c r="D106" s="382"/>
      <c r="E106" s="369"/>
      <c r="F106" s="46" t="s">
        <v>1129</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6">
        <v>370000</v>
      </c>
      <c r="BL106" s="192"/>
      <c r="BM106" s="202"/>
      <c r="BN106" s="211"/>
      <c r="BO106" s="202"/>
    </row>
    <row r="107" spans="1:67" x14ac:dyDescent="0.25">
      <c r="A107" s="341"/>
      <c r="B107" s="347"/>
      <c r="C107" s="364"/>
      <c r="D107" s="383"/>
      <c r="E107" s="370"/>
      <c r="F107" s="46" t="s">
        <v>1130</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6">
        <v>24000</v>
      </c>
      <c r="BL107" s="192"/>
      <c r="BM107" s="202"/>
      <c r="BN107" s="211"/>
      <c r="BO107" s="202"/>
    </row>
    <row r="108" spans="1:67" x14ac:dyDescent="0.25">
      <c r="A108" s="209"/>
      <c r="B108" s="253"/>
      <c r="C108" s="221"/>
      <c r="D108" s="219"/>
      <c r="E108" s="304"/>
      <c r="F108" s="136" t="s">
        <v>852</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6">
        <v>320000</v>
      </c>
      <c r="BL108" s="192"/>
      <c r="BM108" s="202"/>
      <c r="BN108" s="211"/>
      <c r="BO108" s="202"/>
    </row>
    <row r="109" spans="1:67" x14ac:dyDescent="0.25">
      <c r="A109" s="209"/>
      <c r="B109" s="253"/>
      <c r="C109" s="221"/>
      <c r="D109" s="219"/>
      <c r="E109" s="304"/>
      <c r="F109" s="136" t="s">
        <v>853</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6">
        <v>320000</v>
      </c>
      <c r="BL109" s="192"/>
      <c r="BM109" s="202"/>
      <c r="BN109" s="211"/>
      <c r="BO109" s="202"/>
    </row>
    <row r="110" spans="1:67" x14ac:dyDescent="0.25">
      <c r="A110" s="209"/>
      <c r="B110" s="253"/>
      <c r="C110" s="221"/>
      <c r="D110" s="219"/>
      <c r="E110" s="304"/>
      <c r="F110" s="136" t="s">
        <v>1185</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6">
        <v>25400</v>
      </c>
      <c r="BL110" s="192"/>
      <c r="BM110" s="202"/>
      <c r="BN110" s="211"/>
      <c r="BO110" s="202"/>
    </row>
    <row r="111" spans="1:67" x14ac:dyDescent="0.25">
      <c r="A111" s="209"/>
      <c r="B111" s="253"/>
      <c r="C111" s="221"/>
      <c r="D111" s="219"/>
      <c r="E111" s="304"/>
      <c r="F111" s="136" t="s">
        <v>1198</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6">
        <v>22000</v>
      </c>
      <c r="BL111" s="192"/>
      <c r="BM111" s="202"/>
      <c r="BN111" s="211"/>
      <c r="BO111" s="202"/>
    </row>
    <row r="112" spans="1:67" x14ac:dyDescent="0.25">
      <c r="A112" s="209"/>
      <c r="B112" s="253"/>
      <c r="C112" s="221"/>
      <c r="D112" s="219"/>
      <c r="E112" s="304"/>
      <c r="F112" s="136" t="s">
        <v>1184</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6">
        <v>24000</v>
      </c>
      <c r="BL112" s="192"/>
      <c r="BM112" s="202"/>
      <c r="BN112" s="211"/>
      <c r="BO112" s="202"/>
    </row>
    <row r="113" spans="1:67" x14ac:dyDescent="0.25">
      <c r="A113" s="69"/>
      <c r="B113" s="23" t="s">
        <v>132</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f>SUM(BK102:BK112)</f>
        <v>2140792.92</v>
      </c>
      <c r="BL113" s="193">
        <f>BK113/E102</f>
        <v>1</v>
      </c>
      <c r="BM113" s="202"/>
      <c r="BN113" s="211"/>
      <c r="BO113" s="202"/>
    </row>
    <row r="114" spans="1:67" ht="15" customHeight="1" x14ac:dyDescent="0.25">
      <c r="A114" s="339">
        <v>13</v>
      </c>
      <c r="B114" s="345" t="s">
        <v>1134</v>
      </c>
      <c r="C114" s="362" t="s">
        <v>1135</v>
      </c>
      <c r="D114" s="381" t="s">
        <v>1767</v>
      </c>
      <c r="E114" s="416">
        <v>2340503.31</v>
      </c>
      <c r="F114" s="84" t="s">
        <v>1131</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v>396081.31</v>
      </c>
      <c r="BL114" s="207"/>
      <c r="BM114" s="202">
        <v>2</v>
      </c>
      <c r="BN114" s="211">
        <v>345568</v>
      </c>
      <c r="BO114" s="202"/>
    </row>
    <row r="115" spans="1:67" x14ac:dyDescent="0.25">
      <c r="A115" s="340"/>
      <c r="B115" s="346"/>
      <c r="C115" s="363"/>
      <c r="D115" s="382"/>
      <c r="E115" s="417"/>
      <c r="F115" s="84" t="s">
        <v>1132</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v>310000</v>
      </c>
      <c r="BL115" s="207"/>
      <c r="BM115" s="202">
        <v>7</v>
      </c>
      <c r="BN115" s="211">
        <v>290000</v>
      </c>
      <c r="BO115" s="202"/>
    </row>
    <row r="116" spans="1:67" x14ac:dyDescent="0.25">
      <c r="A116" s="340"/>
      <c r="B116" s="346"/>
      <c r="C116" s="363"/>
      <c r="D116" s="382"/>
      <c r="E116" s="417"/>
      <c r="F116" s="84" t="s">
        <v>1133</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v>350000</v>
      </c>
      <c r="BL116" s="207"/>
      <c r="BM116" s="202">
        <v>7</v>
      </c>
      <c r="BN116" s="211">
        <v>350000</v>
      </c>
      <c r="BO116" s="202"/>
    </row>
    <row r="117" spans="1:67" x14ac:dyDescent="0.25">
      <c r="A117" s="340"/>
      <c r="B117" s="346"/>
      <c r="C117" s="363"/>
      <c r="D117" s="382"/>
      <c r="E117" s="417"/>
      <c r="F117" s="84" t="s">
        <v>1136</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v>200000</v>
      </c>
      <c r="BL117" s="207"/>
      <c r="BM117" s="202">
        <v>1</v>
      </c>
      <c r="BN117" s="211">
        <v>149992</v>
      </c>
      <c r="BO117" s="202"/>
    </row>
    <row r="118" spans="1:67" x14ac:dyDescent="0.25">
      <c r="A118" s="340"/>
      <c r="B118" s="346"/>
      <c r="C118" s="363"/>
      <c r="D118" s="382"/>
      <c r="E118" s="417"/>
      <c r="F118" s="84" t="s">
        <v>1136</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v>13058</v>
      </c>
      <c r="BL118" s="207"/>
      <c r="BM118" s="202"/>
      <c r="BN118" s="211"/>
      <c r="BO118" s="202"/>
    </row>
    <row r="119" spans="1:67" x14ac:dyDescent="0.25">
      <c r="A119" s="340"/>
      <c r="B119" s="346"/>
      <c r="C119" s="363"/>
      <c r="D119" s="382"/>
      <c r="E119" s="417"/>
      <c r="F119" s="84" t="s">
        <v>1137</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v>470000</v>
      </c>
      <c r="BL119" s="207"/>
      <c r="BM119" s="202">
        <v>7</v>
      </c>
      <c r="BN119" s="211">
        <v>398706</v>
      </c>
      <c r="BO119" s="202"/>
    </row>
    <row r="120" spans="1:67" x14ac:dyDescent="0.25">
      <c r="A120" s="340"/>
      <c r="B120" s="346"/>
      <c r="C120" s="363"/>
      <c r="D120" s="382"/>
      <c r="E120" s="417"/>
      <c r="F120" s="84" t="s">
        <v>1138</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v>330000</v>
      </c>
      <c r="BL120" s="207"/>
      <c r="BM120" s="202">
        <v>2</v>
      </c>
      <c r="BN120" s="211">
        <v>119951</v>
      </c>
      <c r="BO120" s="202"/>
    </row>
    <row r="121" spans="1:67" x14ac:dyDescent="0.25">
      <c r="A121" s="341"/>
      <c r="B121" s="347"/>
      <c r="C121" s="364"/>
      <c r="D121" s="383"/>
      <c r="E121" s="418"/>
      <c r="F121" s="84" t="s">
        <v>1139</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v>271364</v>
      </c>
      <c r="BL121" s="207"/>
      <c r="BM121" s="202"/>
      <c r="BN121" s="211"/>
      <c r="BO121" s="202"/>
    </row>
    <row r="122" spans="1:67" x14ac:dyDescent="0.25">
      <c r="A122" s="69"/>
      <c r="B122" s="23" t="s">
        <v>132</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f>SUM(BK114:BK121)</f>
        <v>2340503.31</v>
      </c>
      <c r="BL122" s="193">
        <f>BK122/E114</f>
        <v>1</v>
      </c>
      <c r="BM122" s="202"/>
      <c r="BN122" s="211"/>
      <c r="BO122" s="202"/>
    </row>
    <row r="123" spans="1:67" ht="15" customHeight="1" x14ac:dyDescent="0.25">
      <c r="A123" s="339">
        <v>14</v>
      </c>
      <c r="B123" s="460" t="s">
        <v>1141</v>
      </c>
      <c r="C123" s="448" t="s">
        <v>1142</v>
      </c>
      <c r="D123" s="381" t="s">
        <v>445</v>
      </c>
      <c r="E123" s="387">
        <v>1709042.4300000002</v>
      </c>
      <c r="F123" s="87" t="s">
        <v>1102</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v>542598.78</v>
      </c>
      <c r="BL123" s="207"/>
      <c r="BM123" s="202">
        <v>6</v>
      </c>
      <c r="BN123" s="211">
        <v>490349</v>
      </c>
      <c r="BO123" s="202"/>
    </row>
    <row r="124" spans="1:67" x14ac:dyDescent="0.25">
      <c r="A124" s="340"/>
      <c r="B124" s="461"/>
      <c r="C124" s="449"/>
      <c r="D124" s="465"/>
      <c r="E124" s="406"/>
      <c r="F124" s="87" t="s">
        <v>1115</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v>146648.32000000001</v>
      </c>
      <c r="BL124" s="207"/>
      <c r="BM124" s="202">
        <v>1</v>
      </c>
      <c r="BN124" s="211">
        <v>99851</v>
      </c>
      <c r="BO124" s="202"/>
    </row>
    <row r="125" spans="1:67" x14ac:dyDescent="0.25">
      <c r="A125" s="340"/>
      <c r="B125" s="461"/>
      <c r="C125" s="449"/>
      <c r="D125" s="465"/>
      <c r="E125" s="406"/>
      <c r="F125" s="87" t="s">
        <v>1093</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v>689247.09</v>
      </c>
      <c r="BL125" s="207"/>
      <c r="BM125" s="202">
        <v>12</v>
      </c>
      <c r="BN125" s="211">
        <v>623619.86</v>
      </c>
      <c r="BO125" s="202"/>
    </row>
    <row r="126" spans="1:67" x14ac:dyDescent="0.25">
      <c r="A126" s="340"/>
      <c r="B126" s="461"/>
      <c r="C126" s="449"/>
      <c r="D126" s="465"/>
      <c r="E126" s="406"/>
      <c r="F126" s="87" t="s">
        <v>1143</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v>88578.52</v>
      </c>
      <c r="BL126" s="207"/>
      <c r="BM126" s="202"/>
      <c r="BN126" s="211"/>
      <c r="BO126" s="202"/>
    </row>
    <row r="127" spans="1:67" x14ac:dyDescent="0.25">
      <c r="A127" s="340"/>
      <c r="B127" s="461"/>
      <c r="C127" s="449"/>
      <c r="D127" s="465"/>
      <c r="E127" s="406"/>
      <c r="F127" s="87" t="s">
        <v>1143</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207"/>
      <c r="BM127" s="202"/>
      <c r="BN127" s="211"/>
      <c r="BO127" s="202"/>
    </row>
    <row r="128" spans="1:67" x14ac:dyDescent="0.25">
      <c r="A128" s="341"/>
      <c r="B128" s="462"/>
      <c r="C128" s="450"/>
      <c r="D128" s="466"/>
      <c r="E128" s="407"/>
      <c r="F128" s="87" t="s">
        <v>1120</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v>36662.080000000002</v>
      </c>
      <c r="BL128" s="207"/>
      <c r="BM128" s="202"/>
      <c r="BN128" s="211"/>
      <c r="BO128" s="202"/>
    </row>
    <row r="129" spans="1:67" x14ac:dyDescent="0.25">
      <c r="A129" s="209"/>
      <c r="B129" s="225"/>
      <c r="C129" s="229"/>
      <c r="D129" s="230"/>
      <c r="E129" s="231"/>
      <c r="F129" s="232" t="s">
        <v>1149</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v>175977.98</v>
      </c>
      <c r="BL129" s="207"/>
      <c r="BM129" s="202">
        <v>4</v>
      </c>
      <c r="BN129" s="211">
        <v>170000</v>
      </c>
      <c r="BO129" s="202"/>
    </row>
    <row r="130" spans="1:67" x14ac:dyDescent="0.25">
      <c r="A130" s="209"/>
      <c r="B130" s="225"/>
      <c r="C130" s="229"/>
      <c r="D130" s="230"/>
      <c r="E130" s="231"/>
      <c r="F130" s="232" t="s">
        <v>1140</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v>29329.66</v>
      </c>
      <c r="BL130" s="207"/>
      <c r="BM130" s="202"/>
      <c r="BN130" s="211"/>
      <c r="BO130" s="202"/>
    </row>
    <row r="131" spans="1:67" x14ac:dyDescent="0.25">
      <c r="A131" s="69"/>
      <c r="B131" s="23" t="s">
        <v>132</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f>SUM(BK123:BK130)</f>
        <v>1709042.43</v>
      </c>
      <c r="BL131" s="193">
        <f>BK131/E123</f>
        <v>0.99999999999999989</v>
      </c>
      <c r="BM131" s="202"/>
      <c r="BN131" s="211"/>
      <c r="BO131" s="202"/>
    </row>
    <row r="132" spans="1:67" x14ac:dyDescent="0.25">
      <c r="A132" s="339">
        <v>15</v>
      </c>
      <c r="B132" s="460" t="s">
        <v>1145</v>
      </c>
      <c r="C132" s="448" t="s">
        <v>1146</v>
      </c>
      <c r="D132" s="381" t="s">
        <v>1768</v>
      </c>
      <c r="E132" s="387">
        <v>1700211.31</v>
      </c>
      <c r="F132" s="87" t="s">
        <v>1118</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6">
        <v>220782</v>
      </c>
      <c r="BL132" s="207"/>
      <c r="BM132" s="202">
        <v>9</v>
      </c>
      <c r="BN132" s="211">
        <v>380000</v>
      </c>
      <c r="BO132" s="202"/>
    </row>
    <row r="133" spans="1:67" x14ac:dyDescent="0.25">
      <c r="A133" s="340"/>
      <c r="B133" s="461"/>
      <c r="C133" s="449"/>
      <c r="D133" s="465"/>
      <c r="E133" s="406"/>
      <c r="F133" s="87" t="s">
        <v>1091</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6">
        <v>88297</v>
      </c>
      <c r="BL133" s="207"/>
      <c r="BM133" s="202">
        <v>1</v>
      </c>
      <c r="BN133" s="211">
        <v>88297</v>
      </c>
      <c r="BO133" s="202"/>
    </row>
    <row r="134" spans="1:67" x14ac:dyDescent="0.25">
      <c r="A134" s="340"/>
      <c r="B134" s="461"/>
      <c r="C134" s="449"/>
      <c r="D134" s="465"/>
      <c r="E134" s="406"/>
      <c r="F134" s="87" t="s">
        <v>1147</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6">
        <v>220782</v>
      </c>
      <c r="BL134" s="207"/>
      <c r="BM134" s="202">
        <v>4</v>
      </c>
      <c r="BN134" s="211">
        <v>218936</v>
      </c>
      <c r="BO134" s="202"/>
    </row>
    <row r="135" spans="1:67" x14ac:dyDescent="0.25">
      <c r="A135" s="340"/>
      <c r="B135" s="461"/>
      <c r="C135" s="449"/>
      <c r="D135" s="465"/>
      <c r="E135" s="406"/>
      <c r="F135" s="87" t="s">
        <v>1144</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6">
        <v>103026</v>
      </c>
      <c r="BL135" s="207"/>
      <c r="BM135" s="202"/>
      <c r="BN135" s="211"/>
      <c r="BO135" s="202"/>
    </row>
    <row r="136" spans="1:67" x14ac:dyDescent="0.25">
      <c r="A136" s="340"/>
      <c r="B136" s="461"/>
      <c r="C136" s="449"/>
      <c r="D136" s="465"/>
      <c r="E136" s="406"/>
      <c r="F136" s="87" t="s">
        <v>1153</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6">
        <v>58892</v>
      </c>
      <c r="BL136" s="207"/>
      <c r="BM136" s="202"/>
      <c r="BN136" s="211"/>
      <c r="BO136" s="202"/>
    </row>
    <row r="137" spans="1:67" x14ac:dyDescent="0.25">
      <c r="A137" s="340"/>
      <c r="B137" s="461"/>
      <c r="C137" s="449"/>
      <c r="D137" s="465"/>
      <c r="E137" s="406"/>
      <c r="F137" s="87" t="s">
        <v>1114</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6">
        <v>294349</v>
      </c>
      <c r="BL137" s="207"/>
      <c r="BM137" s="202">
        <v>6</v>
      </c>
      <c r="BN137" s="211">
        <v>240000</v>
      </c>
      <c r="BO137" s="202"/>
    </row>
    <row r="138" spans="1:67" x14ac:dyDescent="0.25">
      <c r="A138" s="341"/>
      <c r="B138" s="462"/>
      <c r="C138" s="450"/>
      <c r="D138" s="466"/>
      <c r="E138" s="407"/>
      <c r="F138" s="87" t="s">
        <v>1280</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6">
        <v>434416</v>
      </c>
      <c r="BL138" s="207"/>
      <c r="BM138" s="202">
        <v>7</v>
      </c>
      <c r="BN138" s="211">
        <v>433798</v>
      </c>
      <c r="BO138" s="202"/>
    </row>
    <row r="139" spans="1:67" x14ac:dyDescent="0.25">
      <c r="A139" s="209"/>
      <c r="B139" s="225"/>
      <c r="C139" s="229"/>
      <c r="D139" s="230"/>
      <c r="E139" s="231"/>
      <c r="F139" s="232" t="s">
        <v>1121</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6">
        <v>279659</v>
      </c>
      <c r="BL139" s="207"/>
      <c r="BM139" s="202">
        <v>3</v>
      </c>
      <c r="BN139" s="211">
        <v>128857</v>
      </c>
      <c r="BO139" s="202"/>
    </row>
    <row r="140" spans="1:67" x14ac:dyDescent="0.25">
      <c r="A140" s="69"/>
      <c r="B140" s="23" t="s">
        <v>132</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f>SUM(BK132:BK139)</f>
        <v>1700203</v>
      </c>
      <c r="BL140" s="193">
        <f>BK140/E132</f>
        <v>0.99999511237223793</v>
      </c>
      <c r="BM140" s="202"/>
      <c r="BN140" s="211"/>
      <c r="BO140" s="202"/>
    </row>
    <row r="141" spans="1:67" ht="15" customHeight="1" x14ac:dyDescent="0.25">
      <c r="A141" s="339">
        <v>16</v>
      </c>
      <c r="B141" s="345" t="s">
        <v>1150</v>
      </c>
      <c r="C141" s="362" t="s">
        <v>1151</v>
      </c>
      <c r="D141" s="381" t="s">
        <v>1769</v>
      </c>
      <c r="E141" s="368">
        <v>2059883.31</v>
      </c>
      <c r="F141" s="46" t="s">
        <v>1148</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6">
        <v>189225</v>
      </c>
      <c r="BL141" s="207"/>
      <c r="BM141" s="202">
        <v>2</v>
      </c>
      <c r="BN141" s="211">
        <v>376224</v>
      </c>
      <c r="BO141" s="202" t="s">
        <v>987</v>
      </c>
    </row>
    <row r="142" spans="1:67" ht="15" customHeight="1" x14ac:dyDescent="0.25">
      <c r="A142" s="340"/>
      <c r="B142" s="346"/>
      <c r="C142" s="363"/>
      <c r="D142" s="382"/>
      <c r="E142" s="369"/>
      <c r="F142" s="46" t="s">
        <v>1113</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6">
        <v>100000</v>
      </c>
      <c r="BL142" s="207"/>
      <c r="BM142" s="202">
        <v>1</v>
      </c>
      <c r="BN142" s="211">
        <v>99960</v>
      </c>
      <c r="BO142" s="202"/>
    </row>
    <row r="143" spans="1:67" x14ac:dyDescent="0.25">
      <c r="A143" s="340"/>
      <c r="B143" s="346"/>
      <c r="C143" s="363"/>
      <c r="D143" s="382"/>
      <c r="E143" s="369"/>
      <c r="F143" s="46" t="s">
        <v>1149</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6">
        <v>200000</v>
      </c>
      <c r="BL143" s="207"/>
      <c r="BM143" s="202">
        <v>6</v>
      </c>
      <c r="BN143" s="211">
        <v>240000</v>
      </c>
      <c r="BO143" s="202" t="s">
        <v>955</v>
      </c>
    </row>
    <row r="144" spans="1:67" ht="13.5" customHeight="1" x14ac:dyDescent="0.25">
      <c r="A144" s="340"/>
      <c r="B144" s="346"/>
      <c r="C144" s="363"/>
      <c r="D144" s="382"/>
      <c r="E144" s="369"/>
      <c r="F144" s="46" t="s">
        <v>1144</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6">
        <v>0</v>
      </c>
      <c r="BL144" s="207"/>
      <c r="BM144" s="202"/>
      <c r="BN144" s="211"/>
      <c r="BO144" s="202" t="s">
        <v>807</v>
      </c>
    </row>
    <row r="145" spans="1:67" ht="13.5" customHeight="1" x14ac:dyDescent="0.25">
      <c r="A145" s="340"/>
      <c r="B145" s="346"/>
      <c r="C145" s="363"/>
      <c r="D145" s="382"/>
      <c r="E145" s="369"/>
      <c r="F145" s="46" t="s">
        <v>1102</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6">
        <v>50000</v>
      </c>
      <c r="BL145" s="207"/>
      <c r="BM145" s="202"/>
      <c r="BN145" s="211"/>
      <c r="BO145" s="202"/>
    </row>
    <row r="146" spans="1:67" x14ac:dyDescent="0.25">
      <c r="A146" s="340"/>
      <c r="B146" s="346"/>
      <c r="C146" s="363"/>
      <c r="D146" s="382"/>
      <c r="E146" s="369"/>
      <c r="F146" s="46" t="s">
        <v>1118</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6">
        <v>590000</v>
      </c>
      <c r="BL146" s="207"/>
      <c r="BM146" s="202"/>
      <c r="BN146" s="211"/>
      <c r="BO146" s="202"/>
    </row>
    <row r="147" spans="1:67" x14ac:dyDescent="0.25">
      <c r="A147" s="340"/>
      <c r="B147" s="346"/>
      <c r="C147" s="363"/>
      <c r="D147" s="382"/>
      <c r="E147" s="369"/>
      <c r="F147" s="46" t="s">
        <v>1175</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6">
        <v>100000</v>
      </c>
      <c r="BL147" s="207"/>
      <c r="BM147" s="202">
        <v>11</v>
      </c>
      <c r="BN147" s="211">
        <v>590000</v>
      </c>
      <c r="BO147" s="202"/>
    </row>
    <row r="148" spans="1:67" x14ac:dyDescent="0.25">
      <c r="A148" s="340"/>
      <c r="B148" s="346"/>
      <c r="C148" s="363"/>
      <c r="D148" s="382"/>
      <c r="E148" s="369"/>
      <c r="F148" s="46" t="s">
        <v>1121</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6">
        <v>630658</v>
      </c>
      <c r="BL148" s="207"/>
      <c r="BM148" s="202"/>
      <c r="BN148" s="211"/>
      <c r="BO148" s="202"/>
    </row>
    <row r="149" spans="1:67" x14ac:dyDescent="0.25">
      <c r="A149" s="340"/>
      <c r="B149" s="346"/>
      <c r="C149" s="363"/>
      <c r="D149" s="382"/>
      <c r="E149" s="369"/>
      <c r="F149" s="46" t="s">
        <v>1122</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6">
        <v>100000</v>
      </c>
      <c r="BL149" s="207"/>
      <c r="BM149" s="202">
        <v>11</v>
      </c>
      <c r="BN149" s="211">
        <v>628861.06000000006</v>
      </c>
      <c r="BO149" s="202"/>
    </row>
    <row r="150" spans="1:67" x14ac:dyDescent="0.25">
      <c r="A150" s="341"/>
      <c r="B150" s="347"/>
      <c r="C150" s="364"/>
      <c r="D150" s="383"/>
      <c r="E150" s="370"/>
      <c r="F150" s="46" t="s">
        <v>1271</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6">
        <v>100000</v>
      </c>
      <c r="BL150" s="207"/>
      <c r="BM150" s="202">
        <v>1</v>
      </c>
      <c r="BN150" s="211">
        <v>50000</v>
      </c>
      <c r="BO150" s="202"/>
    </row>
    <row r="151" spans="1:67" x14ac:dyDescent="0.25">
      <c r="A151" s="69"/>
      <c r="B151" s="32" t="s">
        <v>132</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f>SUM(BK141:BK150)</f>
        <v>2059883</v>
      </c>
      <c r="BL151" s="193">
        <f>BK151/E141</f>
        <v>0.99999984950603826</v>
      </c>
      <c r="BM151" s="202"/>
      <c r="BN151" s="211"/>
      <c r="BO151" s="202"/>
    </row>
    <row r="152" spans="1:67" ht="15" customHeight="1" x14ac:dyDescent="0.25">
      <c r="A152" s="339">
        <v>17</v>
      </c>
      <c r="B152" s="345" t="s">
        <v>1157</v>
      </c>
      <c r="C152" s="362" t="s">
        <v>1158</v>
      </c>
      <c r="D152" s="381" t="s">
        <v>1770</v>
      </c>
      <c r="E152" s="368">
        <v>2914307.31</v>
      </c>
      <c r="F152" s="46" t="s">
        <v>1154</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v>440000</v>
      </c>
      <c r="BL152" s="207"/>
      <c r="BM152" s="202">
        <v>12</v>
      </c>
      <c r="BN152" s="211">
        <v>430000</v>
      </c>
      <c r="BO152" s="202"/>
    </row>
    <row r="153" spans="1:67" ht="15" customHeight="1" x14ac:dyDescent="0.25">
      <c r="A153" s="340"/>
      <c r="B153" s="346"/>
      <c r="C153" s="363"/>
      <c r="D153" s="363"/>
      <c r="E153" s="369"/>
      <c r="F153" s="46" t="s">
        <v>1155</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v>222655</v>
      </c>
      <c r="BL153" s="207"/>
      <c r="BM153" s="202">
        <v>1</v>
      </c>
      <c r="BN153" s="211">
        <v>189453</v>
      </c>
      <c r="BO153" s="202"/>
    </row>
    <row r="154" spans="1:67" x14ac:dyDescent="0.25">
      <c r="A154" s="340"/>
      <c r="B154" s="346"/>
      <c r="C154" s="363"/>
      <c r="D154" s="363"/>
      <c r="E154" s="369"/>
      <c r="F154" s="46" t="s">
        <v>1156</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v>1000000</v>
      </c>
      <c r="BL154" s="207"/>
      <c r="BM154" s="202">
        <v>10</v>
      </c>
      <c r="BN154" s="211">
        <v>999202</v>
      </c>
      <c r="BO154" s="202"/>
    </row>
    <row r="155" spans="1:67" x14ac:dyDescent="0.25">
      <c r="A155" s="340"/>
      <c r="B155" s="346"/>
      <c r="C155" s="363"/>
      <c r="D155" s="363"/>
      <c r="E155" s="369"/>
      <c r="F155" s="46" t="s">
        <v>1159</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v>420000</v>
      </c>
      <c r="BL155" s="207"/>
      <c r="BM155" s="202">
        <v>6</v>
      </c>
      <c r="BN155" s="211">
        <v>380000</v>
      </c>
      <c r="BO155" s="202"/>
    </row>
    <row r="156" spans="1:67" x14ac:dyDescent="0.25">
      <c r="A156" s="340"/>
      <c r="B156" s="346"/>
      <c r="C156" s="363"/>
      <c r="D156" s="363"/>
      <c r="E156" s="369"/>
      <c r="F156" s="46" t="s">
        <v>1160</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v>200000</v>
      </c>
      <c r="BL156" s="207"/>
      <c r="BM156" s="202"/>
      <c r="BN156" s="211"/>
      <c r="BO156" s="202"/>
    </row>
    <row r="157" spans="1:67" x14ac:dyDescent="0.25">
      <c r="A157" s="340"/>
      <c r="B157" s="346"/>
      <c r="C157" s="363"/>
      <c r="D157" s="363"/>
      <c r="E157" s="369"/>
      <c r="F157" s="84" t="s">
        <v>1161</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v>150000</v>
      </c>
      <c r="BL157" s="207"/>
      <c r="BM157" s="202"/>
      <c r="BN157" s="211"/>
      <c r="BO157" s="202"/>
    </row>
    <row r="158" spans="1:67" x14ac:dyDescent="0.25">
      <c r="A158" s="341"/>
      <c r="B158" s="347"/>
      <c r="C158" s="364"/>
      <c r="D158" s="364"/>
      <c r="E158" s="370"/>
      <c r="F158" s="46" t="s">
        <v>1162</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v>150000</v>
      </c>
      <c r="BL158" s="207"/>
      <c r="BM158" s="202">
        <v>1</v>
      </c>
      <c r="BN158" s="211">
        <v>49980</v>
      </c>
      <c r="BO158" s="202"/>
    </row>
    <row r="159" spans="1:67" x14ac:dyDescent="0.25">
      <c r="A159" s="209"/>
      <c r="B159" s="253"/>
      <c r="C159" s="221"/>
      <c r="D159" s="277"/>
      <c r="E159" s="218"/>
      <c r="F159" s="136" t="s">
        <v>757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v>200000</v>
      </c>
      <c r="BL159" s="207"/>
      <c r="BM159" s="202"/>
      <c r="BN159" s="211"/>
      <c r="BO159" s="202"/>
    </row>
    <row r="160" spans="1:67" x14ac:dyDescent="0.25">
      <c r="A160" s="209"/>
      <c r="B160" s="253"/>
      <c r="C160" s="221"/>
      <c r="D160" s="277"/>
      <c r="E160" s="218"/>
      <c r="F160" s="136" t="s">
        <v>758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v>100000</v>
      </c>
      <c r="BL160" s="207"/>
      <c r="BM160" s="202"/>
      <c r="BN160" s="211"/>
      <c r="BO160" s="202"/>
    </row>
    <row r="161" spans="1:67" x14ac:dyDescent="0.25">
      <c r="A161" s="209"/>
      <c r="B161" s="253"/>
      <c r="C161" s="221"/>
      <c r="D161" s="277"/>
      <c r="E161" s="218"/>
      <c r="F161" s="136" t="s">
        <v>759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v>15599</v>
      </c>
      <c r="BL161" s="207"/>
      <c r="BM161" s="202"/>
      <c r="BN161" s="211"/>
      <c r="BO161" s="202"/>
    </row>
    <row r="162" spans="1:67" x14ac:dyDescent="0.25">
      <c r="A162" s="209"/>
      <c r="B162" s="253"/>
      <c r="C162" s="221"/>
      <c r="D162" s="277"/>
      <c r="E162" s="218"/>
      <c r="F162" s="136" t="s">
        <v>760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v>16053.31</v>
      </c>
      <c r="BL162" s="207"/>
      <c r="BM162" s="202"/>
      <c r="BN162" s="211"/>
      <c r="BO162" s="202"/>
    </row>
    <row r="163" spans="1:67" x14ac:dyDescent="0.25">
      <c r="A163" s="69"/>
      <c r="B163" s="23" t="s">
        <v>132</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f>SUM(BK152:BK162)</f>
        <v>2914307.31</v>
      </c>
      <c r="BL163" s="193">
        <f>BK163/E152</f>
        <v>1</v>
      </c>
      <c r="BM163" s="202"/>
      <c r="BN163" s="211"/>
      <c r="BO163" s="202"/>
    </row>
    <row r="164" spans="1:67" ht="15" customHeight="1" x14ac:dyDescent="0.25">
      <c r="A164" s="339">
        <v>18</v>
      </c>
      <c r="B164" s="342" t="s">
        <v>1164</v>
      </c>
      <c r="C164" s="359" t="s">
        <v>1165</v>
      </c>
      <c r="D164" s="371" t="s">
        <v>446</v>
      </c>
      <c r="E164" s="365">
        <v>2273219.4500000002</v>
      </c>
      <c r="F164" s="7" t="s">
        <v>1120</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v>1130001.45</v>
      </c>
      <c r="BL164" s="208"/>
      <c r="BM164" s="202">
        <v>16</v>
      </c>
      <c r="BN164" s="211">
        <v>790916.32</v>
      </c>
      <c r="BO164" s="202" t="s">
        <v>365</v>
      </c>
    </row>
    <row r="165" spans="1:67" x14ac:dyDescent="0.25">
      <c r="A165" s="340"/>
      <c r="B165" s="343"/>
      <c r="C165" s="360"/>
      <c r="D165" s="360"/>
      <c r="E165" s="366"/>
      <c r="F165" s="7" t="s">
        <v>1121</v>
      </c>
      <c r="G165" s="137"/>
      <c r="H165" s="138"/>
      <c r="I165" s="138">
        <v>80000</v>
      </c>
      <c r="J165" s="138"/>
      <c r="K165" s="138"/>
      <c r="L165" s="138" t="s">
        <v>609</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c r="BC165" s="138"/>
      <c r="BD165" s="138"/>
      <c r="BE165" s="138"/>
      <c r="BF165" s="138"/>
      <c r="BG165" s="138"/>
      <c r="BH165" s="138"/>
      <c r="BI165" s="138"/>
      <c r="BJ165" s="138"/>
      <c r="BK165" s="138">
        <v>80000</v>
      </c>
      <c r="BL165" s="208"/>
      <c r="BM165" s="202">
        <v>3</v>
      </c>
      <c r="BN165" s="211">
        <v>53256</v>
      </c>
      <c r="BO165" s="202" t="s">
        <v>366</v>
      </c>
    </row>
    <row r="166" spans="1:67" x14ac:dyDescent="0.25">
      <c r="A166" s="340"/>
      <c r="B166" s="343"/>
      <c r="C166" s="360"/>
      <c r="D166" s="360"/>
      <c r="E166" s="366"/>
      <c r="F166" s="7" t="s">
        <v>1163</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v>30000</v>
      </c>
      <c r="BL166" s="208"/>
      <c r="BM166" s="202"/>
      <c r="BN166" s="211"/>
      <c r="BO166" s="202" t="s">
        <v>367</v>
      </c>
    </row>
    <row r="167" spans="1:67" ht="14.25" customHeight="1" x14ac:dyDescent="0.25">
      <c r="A167" s="340"/>
      <c r="B167" s="343"/>
      <c r="C167" s="360"/>
      <c r="D167" s="360"/>
      <c r="E167" s="366"/>
      <c r="F167" s="7" t="s">
        <v>1113</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c r="BC167" s="138"/>
      <c r="BD167" s="138"/>
      <c r="BE167" s="138"/>
      <c r="BF167" s="138"/>
      <c r="BG167" s="138"/>
      <c r="BH167" s="138"/>
      <c r="BI167" s="138"/>
      <c r="BJ167" s="138"/>
      <c r="BK167" s="138">
        <v>298288</v>
      </c>
      <c r="BL167" s="208"/>
      <c r="BM167" s="202">
        <v>6</v>
      </c>
      <c r="BN167" s="211">
        <v>240799</v>
      </c>
      <c r="BO167" s="202" t="s">
        <v>368</v>
      </c>
    </row>
    <row r="168" spans="1:67" x14ac:dyDescent="0.25">
      <c r="A168" s="340"/>
      <c r="B168" s="343"/>
      <c r="C168" s="360"/>
      <c r="D168" s="360"/>
      <c r="E168" s="366"/>
      <c r="F168" s="7" t="s">
        <v>1149</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v>280000</v>
      </c>
      <c r="BL168" s="208"/>
      <c r="BM168" s="202">
        <v>7</v>
      </c>
      <c r="BN168" s="211">
        <v>280000</v>
      </c>
      <c r="BO168" s="202" t="s">
        <v>365</v>
      </c>
    </row>
    <row r="169" spans="1:67" x14ac:dyDescent="0.25">
      <c r="A169" s="340"/>
      <c r="B169" s="343"/>
      <c r="C169" s="360"/>
      <c r="D169" s="360"/>
      <c r="E169" s="366"/>
      <c r="F169" s="7" t="s">
        <v>1102</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c r="AZ169" s="138"/>
      <c r="BA169" s="138"/>
      <c r="BB169" s="138"/>
      <c r="BC169" s="138"/>
      <c r="BD169" s="138"/>
      <c r="BE169" s="138"/>
      <c r="BF169" s="138"/>
      <c r="BG169" s="138"/>
      <c r="BH169" s="138"/>
      <c r="BI169" s="138"/>
      <c r="BJ169" s="138"/>
      <c r="BK169" s="138">
        <v>50000</v>
      </c>
      <c r="BL169" s="208"/>
      <c r="BM169" s="202">
        <v>1</v>
      </c>
      <c r="BN169" s="211">
        <v>49950</v>
      </c>
      <c r="BO169" s="202" t="s">
        <v>369</v>
      </c>
    </row>
    <row r="170" spans="1:67" x14ac:dyDescent="0.25">
      <c r="A170" s="340"/>
      <c r="B170" s="343"/>
      <c r="C170" s="360"/>
      <c r="D170" s="360"/>
      <c r="E170" s="366"/>
      <c r="F170" s="7" t="s">
        <v>1144</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v>28890</v>
      </c>
      <c r="BL170" s="208"/>
      <c r="BM170" s="202"/>
      <c r="BN170" s="211"/>
      <c r="BO170" s="202" t="s">
        <v>370</v>
      </c>
    </row>
    <row r="171" spans="1:67" x14ac:dyDescent="0.25">
      <c r="A171" s="340"/>
      <c r="B171" s="343"/>
      <c r="C171" s="360"/>
      <c r="D171" s="360"/>
      <c r="E171" s="366"/>
      <c r="F171" s="7" t="s">
        <v>1148</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v>349720</v>
      </c>
      <c r="BL171" s="208"/>
      <c r="BM171" s="202">
        <v>3</v>
      </c>
      <c r="BN171" s="211">
        <v>150000</v>
      </c>
      <c r="BO171" s="202" t="s">
        <v>365</v>
      </c>
    </row>
    <row r="172" spans="1:67" x14ac:dyDescent="0.25">
      <c r="A172" s="341"/>
      <c r="B172" s="344"/>
      <c r="C172" s="361"/>
      <c r="D172" s="361"/>
      <c r="E172" s="367"/>
      <c r="F172" s="7" t="s">
        <v>1166</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v>26320</v>
      </c>
      <c r="BL172" s="208"/>
      <c r="BM172" s="202"/>
      <c r="BN172" s="211"/>
      <c r="BO172" s="202" t="s">
        <v>371</v>
      </c>
    </row>
    <row r="173" spans="1:67" x14ac:dyDescent="0.25">
      <c r="A173" s="69"/>
      <c r="B173" s="32" t="s">
        <v>132</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f>SUM(BK164:BK172)</f>
        <v>2273219.4500000002</v>
      </c>
      <c r="BL173" s="193">
        <f>BK173/E164</f>
        <v>1</v>
      </c>
      <c r="BM173" s="202"/>
      <c r="BN173" s="211"/>
      <c r="BO173" s="202"/>
    </row>
    <row r="174" spans="1:67" x14ac:dyDescent="0.25">
      <c r="A174" s="339">
        <v>19</v>
      </c>
      <c r="B174" s="342" t="s">
        <v>447</v>
      </c>
      <c r="C174" s="359" t="s">
        <v>1169</v>
      </c>
      <c r="D174" s="371" t="s">
        <v>448</v>
      </c>
      <c r="E174" s="365">
        <v>2118380.52</v>
      </c>
      <c r="F174" s="7" t="s">
        <v>1167</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v>121070.3</v>
      </c>
      <c r="BL174" s="207"/>
      <c r="BM174" s="202">
        <v>2</v>
      </c>
      <c r="BN174" s="211">
        <v>65411</v>
      </c>
      <c r="BO174" s="202" t="s">
        <v>372</v>
      </c>
    </row>
    <row r="175" spans="1:67" x14ac:dyDescent="0.25">
      <c r="A175" s="340"/>
      <c r="B175" s="343"/>
      <c r="C175" s="360"/>
      <c r="D175" s="414"/>
      <c r="E175" s="366"/>
      <c r="F175" s="7" t="s">
        <v>1168</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v>632256.02</v>
      </c>
      <c r="BL175" s="207"/>
      <c r="BM175" s="202">
        <v>12</v>
      </c>
      <c r="BN175" s="211">
        <v>576879</v>
      </c>
      <c r="BO175" s="202" t="s">
        <v>373</v>
      </c>
    </row>
    <row r="176" spans="1:67" x14ac:dyDescent="0.25">
      <c r="A176" s="340"/>
      <c r="B176" s="343"/>
      <c r="C176" s="360"/>
      <c r="D176" s="414"/>
      <c r="E176" s="366"/>
      <c r="F176" s="7" t="s">
        <v>1170</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c r="AZ176" s="138"/>
      <c r="BA176" s="138"/>
      <c r="BB176" s="138"/>
      <c r="BC176" s="138"/>
      <c r="BD176" s="138"/>
      <c r="BE176" s="138"/>
      <c r="BF176" s="138"/>
      <c r="BG176" s="138"/>
      <c r="BH176" s="138"/>
      <c r="BI176" s="138"/>
      <c r="BJ176" s="138"/>
      <c r="BK176" s="138">
        <v>423746.06</v>
      </c>
      <c r="BL176" s="207"/>
      <c r="BM176" s="202">
        <v>1</v>
      </c>
      <c r="BN176" s="211">
        <v>33933.06</v>
      </c>
      <c r="BO176" s="202" t="s">
        <v>374</v>
      </c>
    </row>
    <row r="177" spans="1:67" x14ac:dyDescent="0.25">
      <c r="A177" s="340"/>
      <c r="B177" s="343"/>
      <c r="C177" s="360"/>
      <c r="D177" s="414"/>
      <c r="E177" s="366"/>
      <c r="F177" s="7" t="s">
        <v>1171</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c r="BC177" s="138"/>
      <c r="BD177" s="138"/>
      <c r="BE177" s="138"/>
      <c r="BF177" s="138"/>
      <c r="BG177" s="138"/>
      <c r="BH177" s="138"/>
      <c r="BI177" s="138"/>
      <c r="BJ177" s="138"/>
      <c r="BK177" s="138">
        <v>659160.53</v>
      </c>
      <c r="BL177" s="207"/>
      <c r="BM177" s="202">
        <v>1</v>
      </c>
      <c r="BN177" s="211">
        <v>87372</v>
      </c>
      <c r="BO177" s="202" t="s">
        <v>375</v>
      </c>
    </row>
    <row r="178" spans="1:67" x14ac:dyDescent="0.25">
      <c r="A178" s="340"/>
      <c r="B178" s="343"/>
      <c r="C178" s="360"/>
      <c r="D178" s="414"/>
      <c r="E178" s="366"/>
      <c r="F178" s="7" t="s">
        <v>1140</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c r="BC178" s="138"/>
      <c r="BD178" s="138"/>
      <c r="BE178" s="138"/>
      <c r="BF178" s="138"/>
      <c r="BG178" s="138"/>
      <c r="BH178" s="138"/>
      <c r="BI178" s="138"/>
      <c r="BJ178" s="138"/>
      <c r="BK178" s="138">
        <v>67261.279999999999</v>
      </c>
      <c r="BL178" s="207"/>
      <c r="BM178" s="202"/>
      <c r="BN178" s="211"/>
      <c r="BO178" s="202" t="s">
        <v>376</v>
      </c>
    </row>
    <row r="179" spans="1:67" x14ac:dyDescent="0.25">
      <c r="A179" s="341"/>
      <c r="B179" s="344"/>
      <c r="C179" s="361"/>
      <c r="D179" s="415"/>
      <c r="E179" s="367"/>
      <c r="F179" s="7" t="s">
        <v>1120</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c r="BC179" s="138"/>
      <c r="BD179" s="138"/>
      <c r="BE179" s="138"/>
      <c r="BF179" s="138"/>
      <c r="BG179" s="138"/>
      <c r="BH179" s="138"/>
      <c r="BI179" s="138"/>
      <c r="BJ179" s="138"/>
      <c r="BK179" s="138">
        <v>53459.26</v>
      </c>
      <c r="BL179" s="207"/>
      <c r="BM179" s="202">
        <v>2</v>
      </c>
      <c r="BN179" s="211">
        <v>52773.8</v>
      </c>
      <c r="BO179" s="202" t="s">
        <v>377</v>
      </c>
    </row>
    <row r="180" spans="1:67" x14ac:dyDescent="0.25">
      <c r="A180" s="209"/>
      <c r="B180" s="210"/>
      <c r="C180" s="139"/>
      <c r="D180" s="266"/>
      <c r="E180" s="217"/>
      <c r="F180" s="77" t="s">
        <v>1149</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c r="BI180" s="138"/>
      <c r="BJ180" s="138"/>
      <c r="BK180" s="138">
        <v>161427.07</v>
      </c>
      <c r="BL180" s="207"/>
      <c r="BM180" s="202">
        <v>3</v>
      </c>
      <c r="BN180" s="211">
        <v>120000</v>
      </c>
      <c r="BO180" s="202" t="s">
        <v>378</v>
      </c>
    </row>
    <row r="181" spans="1:67" x14ac:dyDescent="0.25">
      <c r="A181" s="69"/>
      <c r="B181" s="23" t="s">
        <v>132</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f>SUM(BK174:BK180)</f>
        <v>2118380.52</v>
      </c>
      <c r="BL181" s="193">
        <f>BK181/E174</f>
        <v>1</v>
      </c>
      <c r="BM181" s="202"/>
      <c r="BN181" s="211"/>
      <c r="BO181" s="202"/>
    </row>
    <row r="182" spans="1:67" x14ac:dyDescent="0.25">
      <c r="A182" s="339">
        <v>20</v>
      </c>
      <c r="B182" s="342" t="s">
        <v>1172</v>
      </c>
      <c r="C182" s="359" t="s">
        <v>1173</v>
      </c>
      <c r="D182" s="371" t="s">
        <v>449</v>
      </c>
      <c r="E182" s="365">
        <v>2625590.35</v>
      </c>
      <c r="F182" s="7" t="s">
        <v>1143</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c r="BC182" s="138"/>
      <c r="BD182" s="138"/>
      <c r="BE182" s="138"/>
      <c r="BF182" s="138"/>
      <c r="BG182" s="138"/>
      <c r="BH182" s="138"/>
      <c r="BI182" s="138"/>
      <c r="BJ182" s="138"/>
      <c r="BK182" s="138">
        <v>126112.08</v>
      </c>
      <c r="BL182" s="207"/>
      <c r="BM182" s="202">
        <v>2</v>
      </c>
      <c r="BN182" s="211">
        <v>119980</v>
      </c>
      <c r="BO182" s="202" t="s">
        <v>843</v>
      </c>
    </row>
    <row r="183" spans="1:67" x14ac:dyDescent="0.25">
      <c r="A183" s="340"/>
      <c r="B183" s="343"/>
      <c r="C183" s="360"/>
      <c r="D183" s="360"/>
      <c r="E183" s="366"/>
      <c r="F183" s="7" t="s">
        <v>1093</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c r="BC183" s="138"/>
      <c r="BD183" s="138"/>
      <c r="BE183" s="138"/>
      <c r="BF183" s="138"/>
      <c r="BG183" s="138"/>
      <c r="BH183" s="138"/>
      <c r="BI183" s="138"/>
      <c r="BJ183" s="138"/>
      <c r="BK183" s="138">
        <v>882784.53</v>
      </c>
      <c r="BL183" s="207"/>
      <c r="BM183" s="202">
        <v>14</v>
      </c>
      <c r="BN183" s="211">
        <v>828484</v>
      </c>
      <c r="BO183" s="202" t="s">
        <v>379</v>
      </c>
    </row>
    <row r="184" spans="1:67" x14ac:dyDescent="0.25">
      <c r="A184" s="340"/>
      <c r="B184" s="343"/>
      <c r="C184" s="360"/>
      <c r="D184" s="360"/>
      <c r="E184" s="366"/>
      <c r="F184" s="7" t="s">
        <v>1091</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c r="BC184" s="138"/>
      <c r="BD184" s="138"/>
      <c r="BE184" s="138"/>
      <c r="BF184" s="138"/>
      <c r="BG184" s="138"/>
      <c r="BH184" s="138"/>
      <c r="BI184" s="138"/>
      <c r="BJ184" s="138"/>
      <c r="BK184" s="138">
        <v>385453.51</v>
      </c>
      <c r="BL184" s="207"/>
      <c r="BM184" s="202">
        <v>5</v>
      </c>
      <c r="BN184" s="211">
        <v>349989</v>
      </c>
      <c r="BO184" s="202" t="s">
        <v>844</v>
      </c>
    </row>
    <row r="185" spans="1:67" x14ac:dyDescent="0.25">
      <c r="A185" s="340"/>
      <c r="B185" s="343"/>
      <c r="C185" s="360"/>
      <c r="D185" s="360"/>
      <c r="E185" s="366"/>
      <c r="F185" s="7" t="s">
        <v>1115</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c r="BC185" s="138"/>
      <c r="BD185" s="138"/>
      <c r="BE185" s="138"/>
      <c r="BF185" s="138"/>
      <c r="BG185" s="138"/>
      <c r="BH185" s="138"/>
      <c r="BI185" s="138"/>
      <c r="BJ185" s="138"/>
      <c r="BK185" s="138">
        <v>368184.2</v>
      </c>
      <c r="BL185" s="207"/>
      <c r="BM185" s="202">
        <v>4</v>
      </c>
      <c r="BN185" s="211">
        <v>309833</v>
      </c>
      <c r="BO185" s="202" t="s">
        <v>845</v>
      </c>
    </row>
    <row r="186" spans="1:67" x14ac:dyDescent="0.25">
      <c r="A186" s="340"/>
      <c r="B186" s="343"/>
      <c r="C186" s="360"/>
      <c r="D186" s="360"/>
      <c r="E186" s="366"/>
      <c r="F186" s="7" t="s">
        <v>1140</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c r="BC186" s="138"/>
      <c r="BD186" s="138"/>
      <c r="BE186" s="138"/>
      <c r="BF186" s="138"/>
      <c r="BG186" s="138"/>
      <c r="BH186" s="138"/>
      <c r="BI186" s="138"/>
      <c r="BJ186" s="138"/>
      <c r="BK186" s="138">
        <v>25222.41</v>
      </c>
      <c r="BL186" s="207"/>
      <c r="BM186" s="202"/>
      <c r="BN186" s="211"/>
      <c r="BO186" s="202" t="s">
        <v>380</v>
      </c>
    </row>
    <row r="187" spans="1:67" x14ac:dyDescent="0.25">
      <c r="A187" s="341"/>
      <c r="B187" s="344"/>
      <c r="C187" s="361"/>
      <c r="D187" s="361"/>
      <c r="E187" s="367"/>
      <c r="F187" s="7" t="s">
        <v>1120</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v>37833.620000000003</v>
      </c>
      <c r="BL187" s="207"/>
      <c r="BM187" s="202"/>
      <c r="BN187" s="211"/>
      <c r="BO187" s="202" t="s">
        <v>381</v>
      </c>
    </row>
    <row r="188" spans="1:67" x14ac:dyDescent="0.25">
      <c r="A188" s="209"/>
      <c r="B188" s="210"/>
      <c r="C188" s="139"/>
      <c r="D188" s="216"/>
      <c r="E188" s="217"/>
      <c r="F188" s="77" t="s">
        <v>1114</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v>800000</v>
      </c>
      <c r="BL188" s="207"/>
      <c r="BM188" s="202">
        <v>13</v>
      </c>
      <c r="BN188" s="211">
        <v>550000</v>
      </c>
      <c r="BO188" s="202" t="s">
        <v>382</v>
      </c>
    </row>
    <row r="189" spans="1:67" x14ac:dyDescent="0.25">
      <c r="A189" s="69"/>
      <c r="B189" s="23" t="s">
        <v>132</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f>SUM(BK182:BK188)</f>
        <v>2625590.35</v>
      </c>
      <c r="BL189" s="193">
        <f>BK189/E182</f>
        <v>1</v>
      </c>
      <c r="BM189" s="202"/>
      <c r="BN189" s="211"/>
      <c r="BO189" s="202"/>
    </row>
    <row r="190" spans="1:67" x14ac:dyDescent="0.25">
      <c r="A190" s="339">
        <v>21</v>
      </c>
      <c r="B190" s="342" t="s">
        <v>1176</v>
      </c>
      <c r="C190" s="10"/>
      <c r="D190" s="371" t="s">
        <v>431</v>
      </c>
      <c r="E190" s="180"/>
      <c r="F190" s="7" t="s">
        <v>1174</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v>0</v>
      </c>
      <c r="BL190" s="192"/>
      <c r="BM190" s="202">
        <v>1</v>
      </c>
      <c r="BN190" s="211">
        <v>25600</v>
      </c>
      <c r="BO190" s="202" t="s">
        <v>384</v>
      </c>
    </row>
    <row r="191" spans="1:67" x14ac:dyDescent="0.25">
      <c r="A191" s="340"/>
      <c r="B191" s="343"/>
      <c r="C191" s="30"/>
      <c r="D191" s="360"/>
      <c r="E191" s="139"/>
      <c r="F191" s="7" t="s">
        <v>1166</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c r="AZ191" s="138"/>
      <c r="BA191" s="138"/>
      <c r="BB191" s="138"/>
      <c r="BC191" s="138"/>
      <c r="BD191" s="138"/>
      <c r="BE191" s="138"/>
      <c r="BF191" s="138"/>
      <c r="BG191" s="138"/>
      <c r="BH191" s="138"/>
      <c r="BI191" s="138"/>
      <c r="BJ191" s="138"/>
      <c r="BK191" s="138">
        <v>257130</v>
      </c>
      <c r="BL191" s="192"/>
      <c r="BM191" s="202">
        <v>2</v>
      </c>
      <c r="BN191" s="211">
        <v>207130</v>
      </c>
      <c r="BO191" s="202" t="s">
        <v>385</v>
      </c>
    </row>
    <row r="192" spans="1:67" x14ac:dyDescent="0.25">
      <c r="A192" s="340"/>
      <c r="B192" s="343"/>
      <c r="C192" s="30"/>
      <c r="D192" s="360"/>
      <c r="E192" s="139"/>
      <c r="F192" s="7" t="s">
        <v>1148</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c r="BC192" s="138"/>
      <c r="BD192" s="138"/>
      <c r="BE192" s="138"/>
      <c r="BF192" s="138"/>
      <c r="BG192" s="138"/>
      <c r="BH192" s="138"/>
      <c r="BI192" s="138"/>
      <c r="BJ192" s="138"/>
      <c r="BK192" s="138">
        <v>400000</v>
      </c>
      <c r="BL192" s="192"/>
      <c r="BM192" s="202">
        <v>6</v>
      </c>
      <c r="BN192" s="211">
        <v>330000</v>
      </c>
      <c r="BO192" s="202" t="s">
        <v>386</v>
      </c>
    </row>
    <row r="193" spans="1:67" x14ac:dyDescent="0.25">
      <c r="A193" s="340"/>
      <c r="B193" s="343"/>
      <c r="C193" s="30"/>
      <c r="D193" s="360"/>
      <c r="E193" s="139"/>
      <c r="F193" s="7" t="s">
        <v>1175</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c r="AZ193" s="138"/>
      <c r="BA193" s="138"/>
      <c r="BB193" s="138"/>
      <c r="BC193" s="138"/>
      <c r="BD193" s="138"/>
      <c r="BE193" s="138"/>
      <c r="BF193" s="138"/>
      <c r="BG193" s="138"/>
      <c r="BH193" s="138"/>
      <c r="BI193" s="138"/>
      <c r="BJ193" s="138"/>
      <c r="BK193" s="138">
        <v>453445.84</v>
      </c>
      <c r="BL193" s="192"/>
      <c r="BM193" s="202">
        <v>3</v>
      </c>
      <c r="BN193" s="211">
        <v>241360.2</v>
      </c>
      <c r="BO193" s="202" t="s">
        <v>387</v>
      </c>
    </row>
    <row r="194" spans="1:67" x14ac:dyDescent="0.25">
      <c r="A194" s="340"/>
      <c r="B194" s="343"/>
      <c r="C194" s="30" t="s">
        <v>1169</v>
      </c>
      <c r="D194" s="360"/>
      <c r="E194" s="142">
        <v>2485347.4500000002</v>
      </c>
      <c r="F194" s="7" t="s">
        <v>1121</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v>778638</v>
      </c>
      <c r="BL194" s="192"/>
      <c r="BM194" s="202">
        <v>5</v>
      </c>
      <c r="BN194" s="211">
        <v>601643</v>
      </c>
      <c r="BO194" s="202" t="s">
        <v>387</v>
      </c>
    </row>
    <row r="195" spans="1:67" x14ac:dyDescent="0.25">
      <c r="A195" s="340"/>
      <c r="B195" s="343"/>
      <c r="C195" s="30"/>
      <c r="D195" s="360"/>
      <c r="E195" s="139"/>
      <c r="F195" s="7" t="s">
        <v>1122</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c r="AZ195" s="138"/>
      <c r="BA195" s="138"/>
      <c r="BB195" s="138"/>
      <c r="BC195" s="138"/>
      <c r="BD195" s="138"/>
      <c r="BE195" s="138"/>
      <c r="BF195" s="138"/>
      <c r="BG195" s="138"/>
      <c r="BH195" s="138"/>
      <c r="BI195" s="138"/>
      <c r="BJ195" s="138"/>
      <c r="BK195" s="138">
        <v>30689</v>
      </c>
      <c r="BL195" s="192"/>
      <c r="BM195" s="202">
        <v>1</v>
      </c>
      <c r="BN195" s="211">
        <v>30689.31</v>
      </c>
      <c r="BO195" s="202" t="s">
        <v>388</v>
      </c>
    </row>
    <row r="196" spans="1:67" x14ac:dyDescent="0.25">
      <c r="A196" s="340"/>
      <c r="B196" s="343"/>
      <c r="C196" s="30"/>
      <c r="D196" s="360"/>
      <c r="E196" s="139"/>
      <c r="F196" s="7" t="s">
        <v>1177</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v>19199.71</v>
      </c>
      <c r="BL196" s="192"/>
      <c r="BM196" s="202">
        <v>1</v>
      </c>
      <c r="BN196" s="211">
        <v>19121.61</v>
      </c>
      <c r="BO196" s="202" t="s">
        <v>914</v>
      </c>
    </row>
    <row r="197" spans="1:67" x14ac:dyDescent="0.25">
      <c r="A197" s="340"/>
      <c r="B197" s="343"/>
      <c r="C197" s="30"/>
      <c r="D197" s="360"/>
      <c r="E197" s="139"/>
      <c r="F197" s="7" t="s">
        <v>1178</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c r="AZ197" s="138"/>
      <c r="BA197" s="138"/>
      <c r="BB197" s="138"/>
      <c r="BC197" s="138"/>
      <c r="BD197" s="138"/>
      <c r="BE197" s="138"/>
      <c r="BF197" s="138"/>
      <c r="BG197" s="138"/>
      <c r="BH197" s="138"/>
      <c r="BI197" s="138"/>
      <c r="BJ197" s="138"/>
      <c r="BK197" s="138">
        <v>104940.05</v>
      </c>
      <c r="BL197" s="192"/>
      <c r="BM197" s="202">
        <v>1</v>
      </c>
      <c r="BN197" s="211">
        <v>59940.05</v>
      </c>
      <c r="BO197" s="202" t="s">
        <v>389</v>
      </c>
    </row>
    <row r="198" spans="1:67" x14ac:dyDescent="0.25">
      <c r="A198" s="341"/>
      <c r="B198" s="344"/>
      <c r="C198" s="31"/>
      <c r="D198" s="361"/>
      <c r="E198" s="17"/>
      <c r="F198" s="7" t="s">
        <v>1179</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v>7304.85</v>
      </c>
      <c r="BL198" s="192"/>
      <c r="BM198" s="202">
        <v>0</v>
      </c>
      <c r="BN198" s="211">
        <v>0</v>
      </c>
      <c r="BO198" s="202"/>
    </row>
    <row r="199" spans="1:67" x14ac:dyDescent="0.25">
      <c r="A199" s="209"/>
      <c r="B199" s="210"/>
      <c r="C199" s="139"/>
      <c r="D199" s="216"/>
      <c r="E199" s="216"/>
      <c r="F199" s="77" t="s">
        <v>1417</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c r="AZ199" s="138"/>
      <c r="BA199" s="138"/>
      <c r="BB199" s="138"/>
      <c r="BC199" s="138"/>
      <c r="BD199" s="138"/>
      <c r="BE199" s="138"/>
      <c r="BF199" s="138"/>
      <c r="BG199" s="138"/>
      <c r="BH199" s="138"/>
      <c r="BI199" s="138"/>
      <c r="BJ199" s="138"/>
      <c r="BK199" s="138">
        <v>200000</v>
      </c>
      <c r="BL199" s="192"/>
      <c r="BM199" s="202">
        <v>0</v>
      </c>
      <c r="BN199" s="211">
        <v>0</v>
      </c>
      <c r="BO199" s="202" t="s">
        <v>390</v>
      </c>
    </row>
    <row r="200" spans="1:67" x14ac:dyDescent="0.25">
      <c r="A200" s="209"/>
      <c r="B200" s="210"/>
      <c r="C200" s="139"/>
      <c r="D200" s="216"/>
      <c r="E200" s="216"/>
      <c r="F200" s="77" t="s">
        <v>1102</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v>27000</v>
      </c>
      <c r="BL200" s="192"/>
      <c r="BM200" s="202">
        <v>0</v>
      </c>
      <c r="BN200" s="211">
        <v>0</v>
      </c>
      <c r="BO200" s="202" t="s">
        <v>390</v>
      </c>
    </row>
    <row r="201" spans="1:67" x14ac:dyDescent="0.25">
      <c r="A201" s="209"/>
      <c r="B201" s="210"/>
      <c r="C201" s="139"/>
      <c r="D201" s="216"/>
      <c r="E201" s="216"/>
      <c r="F201" s="77" t="s">
        <v>1113</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v>200000</v>
      </c>
      <c r="BL201" s="192"/>
      <c r="BM201" s="202">
        <v>0</v>
      </c>
      <c r="BN201" s="211">
        <v>0</v>
      </c>
      <c r="BO201" s="202" t="s">
        <v>391</v>
      </c>
    </row>
    <row r="202" spans="1:67" x14ac:dyDescent="0.25">
      <c r="A202" s="209"/>
      <c r="B202" s="210"/>
      <c r="C202" s="139"/>
      <c r="D202" s="216"/>
      <c r="E202" s="216"/>
      <c r="F202" s="77" t="s">
        <v>383</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c r="AZ202" s="138"/>
      <c r="BA202" s="138"/>
      <c r="BB202" s="138"/>
      <c r="BC202" s="138"/>
      <c r="BD202" s="138"/>
      <c r="BE202" s="138"/>
      <c r="BF202" s="138"/>
      <c r="BG202" s="138"/>
      <c r="BH202" s="138"/>
      <c r="BI202" s="138"/>
      <c r="BJ202" s="138"/>
      <c r="BK202" s="138">
        <v>7000</v>
      </c>
      <c r="BL202" s="192"/>
      <c r="BM202" s="202">
        <v>0</v>
      </c>
      <c r="BN202" s="211">
        <v>0</v>
      </c>
      <c r="BO202" s="202" t="s">
        <v>391</v>
      </c>
    </row>
    <row r="203" spans="1:67" x14ac:dyDescent="0.25">
      <c r="A203" s="69"/>
      <c r="B203" s="23" t="s">
        <v>132</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94">
        <f>SUM(BK190:BK202)</f>
        <v>2485347.4500000002</v>
      </c>
      <c r="BL203" s="193">
        <f>BK203/E194</f>
        <v>1</v>
      </c>
      <c r="BM203" s="202"/>
      <c r="BN203" s="211"/>
      <c r="BO203" s="202"/>
    </row>
    <row r="204" spans="1:67" x14ac:dyDescent="0.25">
      <c r="A204" s="339">
        <v>22</v>
      </c>
      <c r="B204" s="342" t="s">
        <v>1181</v>
      </c>
      <c r="C204" s="359" t="s">
        <v>1169</v>
      </c>
      <c r="D204" s="371" t="s">
        <v>1865</v>
      </c>
      <c r="E204" s="365">
        <v>1449434.31</v>
      </c>
      <c r="F204" s="7" t="s">
        <v>1180</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8">
        <v>259407</v>
      </c>
      <c r="BL204" s="192"/>
      <c r="BM204" s="202">
        <v>7</v>
      </c>
      <c r="BN204" s="211">
        <v>256418</v>
      </c>
      <c r="BO204" s="202" t="s">
        <v>1041</v>
      </c>
    </row>
    <row r="205" spans="1:67" x14ac:dyDescent="0.25">
      <c r="A205" s="340"/>
      <c r="B205" s="343"/>
      <c r="C205" s="360"/>
      <c r="D205" s="360"/>
      <c r="E205" s="366"/>
      <c r="F205" s="7" t="s">
        <v>1182</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8">
        <v>453961</v>
      </c>
      <c r="BL205" s="192"/>
      <c r="BM205" s="202">
        <v>5</v>
      </c>
      <c r="BN205" s="211">
        <v>218882</v>
      </c>
      <c r="BO205" s="202" t="s">
        <v>82</v>
      </c>
    </row>
    <row r="206" spans="1:67" x14ac:dyDescent="0.25">
      <c r="A206" s="340"/>
      <c r="B206" s="343"/>
      <c r="C206" s="360"/>
      <c r="D206" s="360"/>
      <c r="E206" s="366"/>
      <c r="F206" s="7" t="s">
        <v>1183</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8">
        <v>453961</v>
      </c>
      <c r="BL206" s="192"/>
      <c r="BM206" s="202">
        <v>3</v>
      </c>
      <c r="BN206" s="211">
        <v>117715</v>
      </c>
      <c r="BO206" s="202" t="s">
        <v>1042</v>
      </c>
    </row>
    <row r="207" spans="1:67" x14ac:dyDescent="0.25">
      <c r="A207" s="341"/>
      <c r="B207" s="344"/>
      <c r="C207" s="361"/>
      <c r="D207" s="361"/>
      <c r="E207" s="367"/>
      <c r="F207" s="7" t="s">
        <v>1185</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8">
        <v>35668</v>
      </c>
      <c r="BL207" s="192"/>
      <c r="BM207" s="202"/>
      <c r="BN207" s="211"/>
      <c r="BO207" s="202" t="s">
        <v>83</v>
      </c>
    </row>
    <row r="208" spans="1:67" x14ac:dyDescent="0.25">
      <c r="A208" s="209"/>
      <c r="B208" s="210"/>
      <c r="C208" s="139"/>
      <c r="D208" s="216"/>
      <c r="E208" s="217"/>
      <c r="F208" s="77" t="s">
        <v>1238</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8">
        <v>29183</v>
      </c>
      <c r="BL208" s="192"/>
      <c r="BM208" s="202"/>
      <c r="BN208" s="211"/>
      <c r="BO208" s="202" t="s">
        <v>84</v>
      </c>
    </row>
    <row r="209" spans="1:67" x14ac:dyDescent="0.25">
      <c r="A209" s="209"/>
      <c r="B209" s="210"/>
      <c r="C209" s="139"/>
      <c r="D209" s="216"/>
      <c r="E209" s="217"/>
      <c r="F209" s="77" t="s">
        <v>1198</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8">
        <v>136188</v>
      </c>
      <c r="BL209" s="192"/>
      <c r="BM209" s="202"/>
      <c r="BN209" s="211"/>
      <c r="BO209" s="202" t="s">
        <v>85</v>
      </c>
    </row>
    <row r="210" spans="1:67" x14ac:dyDescent="0.25">
      <c r="A210" s="209"/>
      <c r="B210" s="210"/>
      <c r="C210" s="139"/>
      <c r="D210" s="216"/>
      <c r="E210" s="217"/>
      <c r="F210" s="77" t="s">
        <v>1316</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8">
        <v>24319</v>
      </c>
      <c r="BL210" s="192"/>
      <c r="BM210" s="202"/>
      <c r="BN210" s="211"/>
      <c r="BO210" s="202" t="s">
        <v>86</v>
      </c>
    </row>
    <row r="211" spans="1:67" x14ac:dyDescent="0.25">
      <c r="A211" s="209"/>
      <c r="B211" s="210"/>
      <c r="C211" s="139"/>
      <c r="D211" s="216"/>
      <c r="E211" s="217"/>
      <c r="F211" s="77" t="s">
        <v>1184</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8">
        <v>35668</v>
      </c>
      <c r="BL211" s="192"/>
      <c r="BM211" s="202"/>
      <c r="BN211" s="211"/>
      <c r="BO211" s="202" t="s">
        <v>87</v>
      </c>
    </row>
    <row r="212" spans="1:67" x14ac:dyDescent="0.25">
      <c r="A212" s="69"/>
      <c r="B212" s="23" t="s">
        <v>132</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94">
        <f>SUM(BK204:BK211)</f>
        <v>1428355</v>
      </c>
      <c r="BL212" s="193">
        <f>BK212/E204</f>
        <v>0.98545687110166447</v>
      </c>
      <c r="BM212" s="202"/>
      <c r="BN212" s="211"/>
      <c r="BO212" s="202"/>
    </row>
    <row r="213" spans="1:67" x14ac:dyDescent="0.25">
      <c r="A213" s="339">
        <v>23</v>
      </c>
      <c r="B213" s="342" t="s">
        <v>1186</v>
      </c>
      <c r="C213" s="359" t="s">
        <v>1173</v>
      </c>
      <c r="D213" s="371" t="s">
        <v>450</v>
      </c>
      <c r="E213" s="365">
        <v>2935850.01</v>
      </c>
      <c r="F213" s="7" t="s">
        <v>1185</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8">
        <v>61582</v>
      </c>
      <c r="BL213" s="192"/>
      <c r="BM213" s="202"/>
      <c r="BN213" s="211">
        <v>0</v>
      </c>
      <c r="BO213" s="202" t="s">
        <v>392</v>
      </c>
    </row>
    <row r="214" spans="1:67" x14ac:dyDescent="0.25">
      <c r="A214" s="340"/>
      <c r="B214" s="343"/>
      <c r="C214" s="360"/>
      <c r="D214" s="375"/>
      <c r="E214" s="366"/>
      <c r="F214" s="7" t="s">
        <v>1183</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8">
        <v>320225</v>
      </c>
      <c r="BL214" s="192"/>
      <c r="BM214" s="202">
        <v>1</v>
      </c>
      <c r="BN214" s="211">
        <v>39000</v>
      </c>
      <c r="BO214" s="202" t="s">
        <v>393</v>
      </c>
    </row>
    <row r="215" spans="1:67" x14ac:dyDescent="0.25">
      <c r="A215" s="340"/>
      <c r="B215" s="343"/>
      <c r="C215" s="360"/>
      <c r="D215" s="375"/>
      <c r="E215" s="366"/>
      <c r="F215" s="7" t="s">
        <v>1238</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8">
        <f>N215+M215+L215+K215+J215+I215+H215+G215</f>
        <v>147796</v>
      </c>
      <c r="BL215" s="192"/>
      <c r="BM215" s="202">
        <v>1</v>
      </c>
      <c r="BN215" s="211">
        <v>17866</v>
      </c>
      <c r="BO215" s="202" t="s">
        <v>394</v>
      </c>
    </row>
    <row r="216" spans="1:67" x14ac:dyDescent="0.25">
      <c r="A216" s="340"/>
      <c r="B216" s="343"/>
      <c r="C216" s="360"/>
      <c r="D216" s="375"/>
      <c r="E216" s="366"/>
      <c r="F216" s="7" t="s">
        <v>1180</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8">
        <v>10715</v>
      </c>
      <c r="BL216" s="192"/>
      <c r="BM216" s="202">
        <v>0</v>
      </c>
      <c r="BN216" s="211">
        <v>0</v>
      </c>
      <c r="BO216" s="202" t="s">
        <v>395</v>
      </c>
    </row>
    <row r="217" spans="1:67" s="213" customFormat="1" x14ac:dyDescent="0.25">
      <c r="A217" s="340"/>
      <c r="B217" s="343"/>
      <c r="C217" s="360"/>
      <c r="D217" s="375"/>
      <c r="E217" s="366"/>
      <c r="F217" s="7" t="s">
        <v>1182</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8">
        <f>N217+M217+L217+K217+J217+I217+H217+G217</f>
        <v>862145</v>
      </c>
      <c r="BL217" s="192"/>
      <c r="BM217" s="212">
        <v>6</v>
      </c>
      <c r="BN217" s="227">
        <v>356155</v>
      </c>
      <c r="BO217" s="212" t="s">
        <v>396</v>
      </c>
    </row>
    <row r="218" spans="1:67" s="213" customFormat="1" x14ac:dyDescent="0.25">
      <c r="A218" s="340"/>
      <c r="B218" s="343"/>
      <c r="C218" s="360"/>
      <c r="D218" s="375"/>
      <c r="E218" s="366"/>
      <c r="F218" s="7" t="s">
        <v>1198</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8">
        <v>169966</v>
      </c>
      <c r="BL218" s="192"/>
      <c r="BM218" s="212">
        <v>3</v>
      </c>
      <c r="BN218" s="227">
        <v>39402</v>
      </c>
      <c r="BO218" s="212" t="s">
        <v>397</v>
      </c>
    </row>
    <row r="219" spans="1:67" s="213" customFormat="1" x14ac:dyDescent="0.25">
      <c r="A219" s="340"/>
      <c r="B219" s="343"/>
      <c r="C219" s="360"/>
      <c r="D219" s="375"/>
      <c r="E219" s="366"/>
      <c r="F219" s="7" t="s">
        <v>1184</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8">
        <v>1347410</v>
      </c>
      <c r="BL219" s="192"/>
      <c r="BM219" s="212">
        <v>16</v>
      </c>
      <c r="BN219" s="227">
        <v>1061339</v>
      </c>
      <c r="BO219" s="212" t="s">
        <v>398</v>
      </c>
    </row>
    <row r="220" spans="1:67" s="213" customFormat="1" x14ac:dyDescent="0.25">
      <c r="A220" s="340"/>
      <c r="B220" s="343"/>
      <c r="C220" s="360"/>
      <c r="D220" s="360"/>
      <c r="E220" s="366"/>
      <c r="F220" s="7" t="s">
        <v>1316</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8">
        <v>16011</v>
      </c>
      <c r="BL220" s="192"/>
      <c r="BM220" s="212"/>
      <c r="BN220" s="227">
        <v>0</v>
      </c>
      <c r="BO220" s="212" t="s">
        <v>399</v>
      </c>
    </row>
    <row r="221" spans="1:67" x14ac:dyDescent="0.25">
      <c r="A221" s="11"/>
      <c r="B221" s="16" t="s">
        <v>132</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107"/>
      <c r="AZ221" s="107"/>
      <c r="BA221" s="107"/>
      <c r="BB221" s="107"/>
      <c r="BC221" s="107"/>
      <c r="BD221" s="107"/>
      <c r="BE221" s="107"/>
      <c r="BF221" s="107"/>
      <c r="BG221" s="107"/>
      <c r="BH221" s="107"/>
      <c r="BI221" s="107"/>
      <c r="BJ221" s="107"/>
      <c r="BK221" s="94">
        <f>SUM(BK213:BK220)</f>
        <v>2935850</v>
      </c>
      <c r="BL221" s="193">
        <f>BK221/E213</f>
        <v>0.99999999659383154</v>
      </c>
      <c r="BM221" s="202"/>
      <c r="BN221" s="211"/>
      <c r="BO221" s="202"/>
    </row>
    <row r="222" spans="1:67" x14ac:dyDescent="0.25">
      <c r="A222" s="339">
        <v>24</v>
      </c>
      <c r="B222" s="342" t="s">
        <v>1187</v>
      </c>
      <c r="C222" s="359" t="s">
        <v>1169</v>
      </c>
      <c r="D222" s="371" t="s">
        <v>432</v>
      </c>
      <c r="E222" s="365">
        <v>1304609.31</v>
      </c>
      <c r="F222" s="7" t="s">
        <v>1088</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8">
        <v>363950</v>
      </c>
      <c r="BL222" s="192"/>
      <c r="BM222" s="202">
        <v>5</v>
      </c>
      <c r="BN222" s="211">
        <v>347117.6</v>
      </c>
      <c r="BO222" s="202" t="s">
        <v>900</v>
      </c>
    </row>
    <row r="223" spans="1:67" x14ac:dyDescent="0.25">
      <c r="A223" s="340"/>
      <c r="B223" s="343"/>
      <c r="C223" s="360"/>
      <c r="D223" s="375"/>
      <c r="E223" s="366"/>
      <c r="F223" s="7" t="s">
        <v>1094</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8">
        <v>50000</v>
      </c>
      <c r="BL223" s="192"/>
      <c r="BM223" s="202">
        <v>1</v>
      </c>
      <c r="BN223" s="211">
        <v>50000</v>
      </c>
      <c r="BO223" s="202" t="s">
        <v>901</v>
      </c>
    </row>
    <row r="224" spans="1:67" x14ac:dyDescent="0.25">
      <c r="A224" s="340"/>
      <c r="B224" s="343"/>
      <c r="C224" s="360"/>
      <c r="D224" s="375"/>
      <c r="E224" s="366"/>
      <c r="F224" s="7" t="s">
        <v>1121</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8">
        <v>10000</v>
      </c>
      <c r="BL224" s="192"/>
      <c r="BM224" s="202"/>
      <c r="BN224" s="211"/>
      <c r="BO224" s="202" t="s">
        <v>720</v>
      </c>
    </row>
    <row r="225" spans="1:67" x14ac:dyDescent="0.25">
      <c r="A225" s="340"/>
      <c r="B225" s="343"/>
      <c r="C225" s="360"/>
      <c r="D225" s="375"/>
      <c r="E225" s="366"/>
      <c r="F225" s="7" t="s">
        <v>1188</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8">
        <v>60000</v>
      </c>
      <c r="BL225" s="192"/>
      <c r="BM225" s="202"/>
      <c r="BN225" s="211"/>
      <c r="BO225" s="202" t="s">
        <v>720</v>
      </c>
    </row>
    <row r="226" spans="1:67" x14ac:dyDescent="0.25">
      <c r="A226" s="340"/>
      <c r="B226" s="343"/>
      <c r="C226" s="360"/>
      <c r="D226" s="375"/>
      <c r="E226" s="366"/>
      <c r="F226" s="7" t="s">
        <v>1120</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8">
        <v>25000</v>
      </c>
      <c r="BL226" s="192"/>
      <c r="BM226" s="202"/>
      <c r="BN226" s="211"/>
      <c r="BO226" s="202" t="s">
        <v>720</v>
      </c>
    </row>
    <row r="227" spans="1:67" x14ac:dyDescent="0.25">
      <c r="A227" s="340"/>
      <c r="B227" s="343"/>
      <c r="C227" s="360"/>
      <c r="D227" s="375"/>
      <c r="E227" s="366"/>
      <c r="F227" s="7" t="s">
        <v>1190</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8">
        <v>60000</v>
      </c>
      <c r="BL227" s="192"/>
      <c r="BM227" s="202"/>
      <c r="BN227" s="211"/>
      <c r="BO227" s="202" t="s">
        <v>720</v>
      </c>
    </row>
    <row r="228" spans="1:67" x14ac:dyDescent="0.25">
      <c r="A228" s="340"/>
      <c r="B228" s="343"/>
      <c r="C228" s="360"/>
      <c r="D228" s="375"/>
      <c r="E228" s="366"/>
      <c r="F228" s="7" t="s">
        <v>1189</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8">
        <v>483000</v>
      </c>
      <c r="BL228" s="192"/>
      <c r="BM228" s="202"/>
      <c r="BN228" s="211"/>
      <c r="BO228" s="202" t="s">
        <v>902</v>
      </c>
    </row>
    <row r="229" spans="1:67" x14ac:dyDescent="0.25">
      <c r="A229" s="340"/>
      <c r="B229" s="343"/>
      <c r="C229" s="360"/>
      <c r="D229" s="375"/>
      <c r="E229" s="366"/>
      <c r="F229" s="7" t="s">
        <v>1092</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8">
        <v>105000</v>
      </c>
      <c r="BL229" s="192"/>
      <c r="BM229" s="202">
        <v>1</v>
      </c>
      <c r="BN229" s="211">
        <v>78503.03</v>
      </c>
      <c r="BO229" s="202" t="s">
        <v>901</v>
      </c>
    </row>
    <row r="230" spans="1:67" x14ac:dyDescent="0.25">
      <c r="A230" s="341"/>
      <c r="B230" s="344"/>
      <c r="C230" s="361"/>
      <c r="D230" s="376"/>
      <c r="E230" s="367"/>
      <c r="F230" s="7" t="s">
        <v>1191</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8">
        <v>6000</v>
      </c>
      <c r="BL230" s="192"/>
      <c r="BM230" s="202"/>
      <c r="BN230" s="211"/>
      <c r="BO230" s="202" t="s">
        <v>720</v>
      </c>
    </row>
    <row r="231" spans="1:67" x14ac:dyDescent="0.25">
      <c r="A231" s="69"/>
      <c r="B231" s="23" t="s">
        <v>132</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107"/>
      <c r="AZ231" s="107"/>
      <c r="BA231" s="107"/>
      <c r="BB231" s="107"/>
      <c r="BC231" s="107"/>
      <c r="BD231" s="107"/>
      <c r="BE231" s="107"/>
      <c r="BF231" s="107"/>
      <c r="BG231" s="107"/>
      <c r="BH231" s="107"/>
      <c r="BI231" s="107"/>
      <c r="BJ231" s="107"/>
      <c r="BK231" s="94">
        <f>SUM(BK222:BK230)</f>
        <v>1162950</v>
      </c>
      <c r="BL231" s="193">
        <f>BK231/E222</f>
        <v>0.8914162968835474</v>
      </c>
      <c r="BM231" s="202"/>
      <c r="BN231" s="211"/>
      <c r="BO231" s="202"/>
    </row>
    <row r="232" spans="1:67" x14ac:dyDescent="0.25">
      <c r="A232" s="339">
        <v>25</v>
      </c>
      <c r="B232" s="342" t="s">
        <v>1194</v>
      </c>
      <c r="C232" s="359" t="s">
        <v>1195</v>
      </c>
      <c r="D232" s="371" t="s">
        <v>451</v>
      </c>
      <c r="E232" s="365">
        <v>3190608.4699999997</v>
      </c>
      <c r="F232" s="7" t="s">
        <v>1192</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8">
        <v>1554045.71</v>
      </c>
      <c r="BL232" s="192"/>
      <c r="BM232" s="202">
        <v>26</v>
      </c>
      <c r="BN232" s="211">
        <v>1535644</v>
      </c>
      <c r="BO232" s="202" t="s">
        <v>908</v>
      </c>
    </row>
    <row r="233" spans="1:67" x14ac:dyDescent="0.25">
      <c r="A233" s="340"/>
      <c r="B233" s="343"/>
      <c r="C233" s="360"/>
      <c r="D233" s="414"/>
      <c r="E233" s="366"/>
      <c r="F233" s="7" t="s">
        <v>1183</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8">
        <v>721120.64</v>
      </c>
      <c r="BL233" s="192"/>
      <c r="BM233" s="202">
        <v>9</v>
      </c>
      <c r="BN233" s="211">
        <v>413812.89</v>
      </c>
      <c r="BO233" s="202" t="s">
        <v>983</v>
      </c>
    </row>
    <row r="234" spans="1:67" x14ac:dyDescent="0.25">
      <c r="A234" s="340"/>
      <c r="B234" s="343"/>
      <c r="C234" s="360"/>
      <c r="D234" s="414"/>
      <c r="E234" s="366"/>
      <c r="F234" s="7" t="s">
        <v>1193</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8">
        <v>400000</v>
      </c>
      <c r="BL234" s="192"/>
      <c r="BM234" s="202">
        <v>2</v>
      </c>
      <c r="BN234" s="211">
        <v>399964.54</v>
      </c>
      <c r="BO234" s="202"/>
    </row>
    <row r="235" spans="1:67" x14ac:dyDescent="0.25">
      <c r="A235" s="340"/>
      <c r="B235" s="343"/>
      <c r="C235" s="360"/>
      <c r="D235" s="414"/>
      <c r="E235" s="366"/>
      <c r="F235" s="7" t="s">
        <v>1196</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8">
        <v>330000</v>
      </c>
      <c r="BL235" s="192"/>
      <c r="BM235" s="202">
        <v>8</v>
      </c>
      <c r="BN235" s="211">
        <v>330000</v>
      </c>
      <c r="BO235" s="202" t="s">
        <v>984</v>
      </c>
    </row>
    <row r="236" spans="1:67" x14ac:dyDescent="0.25">
      <c r="A236" s="340"/>
      <c r="B236" s="343"/>
      <c r="C236" s="360"/>
      <c r="D236" s="414"/>
      <c r="E236" s="366"/>
      <c r="F236" s="7" t="s">
        <v>1197</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8">
        <v>100000</v>
      </c>
      <c r="BL236" s="192"/>
      <c r="BM236" s="202">
        <v>1</v>
      </c>
      <c r="BN236" s="211">
        <v>49972</v>
      </c>
      <c r="BO236" s="202" t="s">
        <v>985</v>
      </c>
    </row>
    <row r="237" spans="1:67" x14ac:dyDescent="0.25">
      <c r="A237" s="340"/>
      <c r="B237" s="343"/>
      <c r="C237" s="360"/>
      <c r="D237" s="414"/>
      <c r="E237" s="366"/>
      <c r="F237" s="7" t="s">
        <v>1198</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8">
        <v>61732</v>
      </c>
      <c r="BL237" s="192"/>
      <c r="BM237" s="202">
        <v>2</v>
      </c>
      <c r="BN237" s="211">
        <v>30000</v>
      </c>
      <c r="BO237" s="202" t="s">
        <v>986</v>
      </c>
    </row>
    <row r="238" spans="1:67" x14ac:dyDescent="0.25">
      <c r="A238" s="341"/>
      <c r="B238" s="344"/>
      <c r="C238" s="361"/>
      <c r="D238" s="415"/>
      <c r="E238" s="367"/>
      <c r="F238" s="7" t="s">
        <v>1184</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8">
        <v>23710.28</v>
      </c>
      <c r="BL238" s="192"/>
      <c r="BM238" s="202"/>
      <c r="BN238" s="211"/>
      <c r="BO238" s="202"/>
    </row>
    <row r="239" spans="1:67" x14ac:dyDescent="0.25">
      <c r="A239" s="69"/>
      <c r="B239" s="23" t="s">
        <v>132</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94">
        <f>SUM(BK232:BK238)</f>
        <v>3190608.63</v>
      </c>
      <c r="BL239" s="193">
        <f>BK239/E232</f>
        <v>1.0000000501471746</v>
      </c>
      <c r="BM239" s="202"/>
      <c r="BN239" s="211"/>
      <c r="BO239" s="202"/>
    </row>
    <row r="240" spans="1:67" x14ac:dyDescent="0.25">
      <c r="A240" s="391">
        <v>26</v>
      </c>
      <c r="B240" s="469" t="s">
        <v>1199</v>
      </c>
      <c r="C240" s="479" t="s">
        <v>1200</v>
      </c>
      <c r="D240" s="447" t="s">
        <v>452</v>
      </c>
      <c r="E240" s="390">
        <v>1308069.74</v>
      </c>
      <c r="F240" s="7" t="s">
        <v>1113</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8">
        <v>150000</v>
      </c>
      <c r="BL240" s="192"/>
      <c r="BM240" s="202"/>
      <c r="BN240" s="211"/>
      <c r="BO240" s="202" t="s">
        <v>632</v>
      </c>
    </row>
    <row r="241" spans="1:67" x14ac:dyDescent="0.25">
      <c r="A241" s="391"/>
      <c r="B241" s="469"/>
      <c r="C241" s="479"/>
      <c r="D241" s="447"/>
      <c r="E241" s="390"/>
      <c r="F241" s="7" t="s">
        <v>1189</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8">
        <v>606440</v>
      </c>
      <c r="BL241" s="192"/>
      <c r="BM241" s="202">
        <v>4</v>
      </c>
      <c r="BN241" s="211">
        <v>194874</v>
      </c>
      <c r="BO241" s="202" t="s">
        <v>345</v>
      </c>
    </row>
    <row r="242" spans="1:67" x14ac:dyDescent="0.25">
      <c r="A242" s="391"/>
      <c r="B242" s="469"/>
      <c r="C242" s="479"/>
      <c r="D242" s="224"/>
      <c r="E242" s="390"/>
      <c r="F242" s="77" t="s">
        <v>1102</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8">
        <v>100000</v>
      </c>
      <c r="BL242" s="192"/>
      <c r="BM242" s="202"/>
      <c r="BN242" s="211"/>
      <c r="BO242" s="202" t="s">
        <v>346</v>
      </c>
    </row>
    <row r="243" spans="1:67" x14ac:dyDescent="0.25">
      <c r="A243" s="242"/>
      <c r="B243" s="308"/>
      <c r="C243" s="39"/>
      <c r="D243" s="248"/>
      <c r="E243" s="217"/>
      <c r="F243" s="77" t="s">
        <v>1099</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8">
        <v>451629</v>
      </c>
      <c r="BL243" s="192"/>
      <c r="BM243" s="202"/>
      <c r="BN243" s="211"/>
      <c r="BO243" s="202" t="s">
        <v>347</v>
      </c>
    </row>
    <row r="244" spans="1:67" x14ac:dyDescent="0.25">
      <c r="A244" s="69"/>
      <c r="B244" s="35" t="s">
        <v>132</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107"/>
      <c r="AZ244" s="107"/>
      <c r="BA244" s="107"/>
      <c r="BB244" s="107"/>
      <c r="BC244" s="107"/>
      <c r="BD244" s="107"/>
      <c r="BE244" s="107"/>
      <c r="BF244" s="107"/>
      <c r="BG244" s="107"/>
      <c r="BH244" s="107"/>
      <c r="BI244" s="107"/>
      <c r="BJ244" s="107"/>
      <c r="BK244" s="94">
        <f>SUM(BK240:BK243)</f>
        <v>1308069</v>
      </c>
      <c r="BL244" s="193">
        <f>BK244/E240</f>
        <v>0.99999943428092752</v>
      </c>
      <c r="BM244" s="202"/>
      <c r="BN244" s="211"/>
      <c r="BO244" s="202"/>
    </row>
    <row r="245" spans="1:67" s="313" customFormat="1" x14ac:dyDescent="0.25">
      <c r="A245" s="339">
        <v>27</v>
      </c>
      <c r="B245" s="419" t="s">
        <v>1201</v>
      </c>
      <c r="C245" s="431" t="s">
        <v>1195</v>
      </c>
      <c r="D245" s="429" t="s">
        <v>453</v>
      </c>
      <c r="E245" s="365">
        <v>1800010</v>
      </c>
      <c r="F245" s="171" t="s">
        <v>595</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314"/>
      <c r="AZ245" s="314"/>
      <c r="BA245" s="314"/>
      <c r="BB245" s="314"/>
      <c r="BC245" s="314"/>
      <c r="BD245" s="314"/>
      <c r="BE245" s="314"/>
      <c r="BF245" s="314"/>
      <c r="BG245" s="314"/>
      <c r="BH245" s="314"/>
      <c r="BI245" s="314"/>
      <c r="BJ245" s="314"/>
      <c r="BK245" s="223">
        <v>30000.31</v>
      </c>
      <c r="BL245" s="310"/>
      <c r="BM245" s="311"/>
      <c r="BN245" s="312"/>
      <c r="BO245" s="311"/>
    </row>
    <row r="246" spans="1:67" x14ac:dyDescent="0.25">
      <c r="A246" s="340"/>
      <c r="B246" s="420"/>
      <c r="C246" s="432"/>
      <c r="D246" s="478"/>
      <c r="E246" s="366"/>
      <c r="F246" s="171" t="s">
        <v>1276</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314"/>
      <c r="AZ246" s="314"/>
      <c r="BA246" s="314"/>
      <c r="BB246" s="314"/>
      <c r="BC246" s="314"/>
      <c r="BD246" s="314"/>
      <c r="BE246" s="314"/>
      <c r="BF246" s="314"/>
      <c r="BG246" s="314"/>
      <c r="BH246" s="314"/>
      <c r="BI246" s="314"/>
      <c r="BJ246" s="314"/>
      <c r="BK246" s="98">
        <v>15000</v>
      </c>
      <c r="BL246" s="192"/>
      <c r="BM246" s="202"/>
      <c r="BN246" s="211"/>
      <c r="BO246" s="202"/>
    </row>
    <row r="247" spans="1:67" x14ac:dyDescent="0.25">
      <c r="A247" s="340"/>
      <c r="B247" s="420"/>
      <c r="C247" s="432"/>
      <c r="D247" s="432"/>
      <c r="E247" s="366"/>
      <c r="F247" s="171" t="s">
        <v>859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314"/>
      <c r="AZ247" s="314"/>
      <c r="BA247" s="314"/>
      <c r="BB247" s="314"/>
      <c r="BC247" s="314"/>
      <c r="BD247" s="314"/>
      <c r="BE247" s="314"/>
      <c r="BF247" s="314"/>
      <c r="BG247" s="314"/>
      <c r="BH247" s="314"/>
      <c r="BI247" s="314"/>
      <c r="BJ247" s="314"/>
      <c r="BK247" s="98">
        <v>157913</v>
      </c>
      <c r="BL247" s="192"/>
      <c r="BM247" s="212">
        <v>1</v>
      </c>
      <c r="BN247" s="227">
        <v>5096</v>
      </c>
      <c r="BO247" s="202"/>
    </row>
    <row r="248" spans="1:67" x14ac:dyDescent="0.25">
      <c r="A248" s="341"/>
      <c r="B248" s="421"/>
      <c r="C248" s="433"/>
      <c r="D248" s="433"/>
      <c r="E248" s="367"/>
      <c r="F248" s="171" t="s">
        <v>261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314"/>
      <c r="AZ248" s="314"/>
      <c r="BA248" s="314"/>
      <c r="BB248" s="314"/>
      <c r="BC248" s="314"/>
      <c r="BD248" s="314"/>
      <c r="BE248" s="314"/>
      <c r="BF248" s="314"/>
      <c r="BG248" s="314"/>
      <c r="BH248" s="314"/>
      <c r="BI248" s="314"/>
      <c r="BJ248" s="314"/>
      <c r="BK248" s="98">
        <f>N248+M248+L248+K248+J248+I248+H248+G248</f>
        <v>430000</v>
      </c>
      <c r="BL248" s="192"/>
      <c r="BM248" s="212">
        <v>7</v>
      </c>
      <c r="BN248" s="227">
        <v>525530.54</v>
      </c>
      <c r="BO248" s="202" t="s">
        <v>111</v>
      </c>
    </row>
    <row r="249" spans="1:67" x14ac:dyDescent="0.25">
      <c r="A249" s="209"/>
      <c r="B249" s="252"/>
      <c r="C249" s="247"/>
      <c r="D249" s="315"/>
      <c r="E249" s="217"/>
      <c r="F249" s="316" t="s">
        <v>1286</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314"/>
      <c r="AZ249" s="314"/>
      <c r="BA249" s="314"/>
      <c r="BB249" s="314"/>
      <c r="BC249" s="314"/>
      <c r="BD249" s="314"/>
      <c r="BE249" s="314"/>
      <c r="BF249" s="314"/>
      <c r="BG249" s="314"/>
      <c r="BH249" s="314"/>
      <c r="BI249" s="314"/>
      <c r="BJ249" s="314"/>
      <c r="BK249" s="98">
        <f>K249+V249</f>
        <v>1040000</v>
      </c>
      <c r="BL249" s="192"/>
      <c r="BM249" s="212">
        <v>8</v>
      </c>
      <c r="BN249" s="227">
        <v>1011513</v>
      </c>
      <c r="BO249" s="202" t="s">
        <v>1071</v>
      </c>
    </row>
    <row r="250" spans="1:67" x14ac:dyDescent="0.25">
      <c r="A250" s="69"/>
      <c r="B250" s="36" t="s">
        <v>132</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07"/>
      <c r="BI250" s="107"/>
      <c r="BJ250" s="107"/>
      <c r="BK250" s="94">
        <f>SUM(BK245:BK249)</f>
        <v>1672913.31</v>
      </c>
      <c r="BL250" s="193">
        <f>BK250/E245</f>
        <v>0.92939112004933311</v>
      </c>
      <c r="BM250" s="202"/>
      <c r="BN250" s="211"/>
      <c r="BO250" s="202"/>
    </row>
    <row r="251" spans="1:67" ht="15" customHeight="1" x14ac:dyDescent="0.25">
      <c r="A251" s="339">
        <v>28</v>
      </c>
      <c r="B251" s="419" t="s">
        <v>1202</v>
      </c>
      <c r="C251" s="431" t="s">
        <v>1203</v>
      </c>
      <c r="D251" s="429" t="s">
        <v>454</v>
      </c>
      <c r="E251" s="365">
        <v>1152550</v>
      </c>
      <c r="F251" s="7" t="s">
        <v>1092</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8">
        <v>134000</v>
      </c>
      <c r="BL251" s="192"/>
      <c r="BM251" s="202">
        <v>2</v>
      </c>
      <c r="BN251" s="211">
        <v>53376</v>
      </c>
      <c r="BO251" s="202"/>
    </row>
    <row r="252" spans="1:67" x14ac:dyDescent="0.25">
      <c r="A252" s="341"/>
      <c r="B252" s="420"/>
      <c r="C252" s="433"/>
      <c r="D252" s="430"/>
      <c r="E252" s="367"/>
      <c r="F252" s="7" t="s">
        <v>1204</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8">
        <v>190500</v>
      </c>
      <c r="BL252" s="192"/>
      <c r="BM252" s="202"/>
      <c r="BN252" s="211"/>
      <c r="BO252" s="202" t="s">
        <v>78</v>
      </c>
    </row>
    <row r="253" spans="1:67" x14ac:dyDescent="0.25">
      <c r="A253" s="209"/>
      <c r="B253" s="420"/>
      <c r="C253" s="247"/>
      <c r="D253" s="248"/>
      <c r="E253" s="217"/>
      <c r="F253" s="77" t="s">
        <v>1093</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8">
        <v>95200</v>
      </c>
      <c r="BL253" s="192"/>
      <c r="BM253" s="202"/>
      <c r="BN253" s="211"/>
      <c r="BO253" s="202" t="s">
        <v>993</v>
      </c>
    </row>
    <row r="254" spans="1:67" x14ac:dyDescent="0.25">
      <c r="A254" s="209"/>
      <c r="B254" s="420"/>
      <c r="C254" s="247"/>
      <c r="D254" s="248"/>
      <c r="E254" s="217"/>
      <c r="F254" s="77" t="s">
        <v>1666</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8">
        <v>76250</v>
      </c>
      <c r="BL254" s="192"/>
      <c r="BM254" s="202"/>
      <c r="BN254" s="211"/>
      <c r="BO254" s="202"/>
    </row>
    <row r="255" spans="1:67" x14ac:dyDescent="0.25">
      <c r="A255" s="209"/>
      <c r="B255" s="252"/>
      <c r="C255" s="247"/>
      <c r="D255" s="248"/>
      <c r="E255" s="217"/>
      <c r="F255" s="77" t="s">
        <v>1088</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8">
        <v>409000</v>
      </c>
      <c r="BL255" s="192"/>
      <c r="BM255" s="202">
        <v>2</v>
      </c>
      <c r="BN255" s="211">
        <v>91789.75</v>
      </c>
      <c r="BO255" s="202"/>
    </row>
    <row r="256" spans="1:67" x14ac:dyDescent="0.25">
      <c r="A256" s="209"/>
      <c r="B256" s="252"/>
      <c r="C256" s="247"/>
      <c r="D256" s="248"/>
      <c r="E256" s="217"/>
      <c r="F256" s="77" t="s">
        <v>1091</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8">
        <v>247600</v>
      </c>
      <c r="BL256" s="192"/>
      <c r="BM256" s="202">
        <v>1</v>
      </c>
      <c r="BN256" s="211">
        <v>50000</v>
      </c>
      <c r="BO256" s="202"/>
    </row>
    <row r="257" spans="1:67" x14ac:dyDescent="0.25">
      <c r="A257" s="69"/>
      <c r="B257" s="36" t="s">
        <v>132</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107"/>
      <c r="AZ257" s="107"/>
      <c r="BA257" s="107"/>
      <c r="BB257" s="107"/>
      <c r="BC257" s="107"/>
      <c r="BD257" s="107"/>
      <c r="BE257" s="107"/>
      <c r="BF257" s="107"/>
      <c r="BG257" s="107"/>
      <c r="BH257" s="107"/>
      <c r="BI257" s="107"/>
      <c r="BJ257" s="107"/>
      <c r="BK257" s="94">
        <f>SUM(BK251:BK256)</f>
        <v>1152550</v>
      </c>
      <c r="BL257" s="193">
        <f>BK257/E251</f>
        <v>1</v>
      </c>
      <c r="BM257" s="202"/>
      <c r="BN257" s="211"/>
      <c r="BO257" s="202"/>
    </row>
    <row r="258" spans="1:67" x14ac:dyDescent="0.25">
      <c r="A258" s="339">
        <v>29</v>
      </c>
      <c r="B258" s="419" t="s">
        <v>1205</v>
      </c>
      <c r="C258" s="431" t="s">
        <v>1195</v>
      </c>
      <c r="D258" s="429" t="s">
        <v>697</v>
      </c>
      <c r="E258" s="365">
        <v>953512.25</v>
      </c>
      <c r="F258" s="7" t="s">
        <v>1093</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8">
        <v>314121</v>
      </c>
      <c r="BL258" s="192"/>
      <c r="BM258" s="202"/>
      <c r="BN258" s="211"/>
      <c r="BO258" s="202"/>
    </row>
    <row r="259" spans="1:67" x14ac:dyDescent="0.25">
      <c r="A259" s="340"/>
      <c r="B259" s="420"/>
      <c r="C259" s="432"/>
      <c r="D259" s="473"/>
      <c r="E259" s="366"/>
      <c r="F259" s="7" t="s">
        <v>1115</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v>178784</v>
      </c>
      <c r="BL259" s="192"/>
      <c r="BM259" s="202">
        <v>3</v>
      </c>
      <c r="BN259" s="211">
        <v>150000</v>
      </c>
      <c r="BO259" s="202"/>
    </row>
    <row r="260" spans="1:67" x14ac:dyDescent="0.25">
      <c r="A260" s="340"/>
      <c r="B260" s="420"/>
      <c r="C260" s="432"/>
      <c r="D260" s="473"/>
      <c r="E260" s="366"/>
      <c r="F260" s="7" t="s">
        <v>1143</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v>78041</v>
      </c>
      <c r="BL260" s="192"/>
      <c r="BM260" s="202"/>
      <c r="BN260" s="211"/>
      <c r="BO260" s="202"/>
    </row>
    <row r="261" spans="1:67" x14ac:dyDescent="0.25">
      <c r="A261" s="340"/>
      <c r="B261" s="420"/>
      <c r="C261" s="432"/>
      <c r="D261" s="473"/>
      <c r="E261" s="366"/>
      <c r="F261" s="7" t="s">
        <v>1102</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8">
        <v>59595</v>
      </c>
      <c r="BL261" s="192"/>
      <c r="BM261" s="202"/>
      <c r="BN261" s="211"/>
      <c r="BO261" s="202"/>
    </row>
    <row r="262" spans="1:67" s="213" customFormat="1" x14ac:dyDescent="0.25">
      <c r="A262" s="340"/>
      <c r="B262" s="420"/>
      <c r="C262" s="432"/>
      <c r="D262" s="473"/>
      <c r="E262" s="366"/>
      <c r="F262" s="7" t="s">
        <v>1140</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v>25000</v>
      </c>
      <c r="BL262" s="192"/>
      <c r="BM262" s="212">
        <v>1</v>
      </c>
      <c r="BN262" s="227">
        <v>25000</v>
      </c>
      <c r="BO262" s="212"/>
    </row>
    <row r="263" spans="1:67" x14ac:dyDescent="0.25">
      <c r="A263" s="341"/>
      <c r="B263" s="421"/>
      <c r="C263" s="433"/>
      <c r="D263" s="474"/>
      <c r="E263" s="367"/>
      <c r="F263" s="7" t="s">
        <v>1149</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v>297973</v>
      </c>
      <c r="BL263" s="192"/>
      <c r="BM263" s="202">
        <v>4</v>
      </c>
      <c r="BN263" s="211">
        <v>160000</v>
      </c>
      <c r="BO263" s="202"/>
    </row>
    <row r="264" spans="1:67" x14ac:dyDescent="0.25">
      <c r="A264" s="69"/>
      <c r="B264" s="36" t="s">
        <v>132</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f>SUM(BK258:BK263)</f>
        <v>953514</v>
      </c>
      <c r="BL264" s="193">
        <f>BK264/E258</f>
        <v>1.0000018353198923</v>
      </c>
      <c r="BM264" s="202"/>
      <c r="BN264" s="211"/>
      <c r="BO264" s="202"/>
    </row>
    <row r="265" spans="1:67" x14ac:dyDescent="0.25">
      <c r="A265" s="339">
        <v>30</v>
      </c>
      <c r="B265" s="419" t="s">
        <v>1206</v>
      </c>
      <c r="C265" s="431" t="s">
        <v>1195</v>
      </c>
      <c r="D265" s="429" t="s">
        <v>696</v>
      </c>
      <c r="E265" s="365">
        <v>1038761.25</v>
      </c>
      <c r="F265" s="7" t="s">
        <v>1140</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114"/>
      <c r="AZ265" s="114"/>
      <c r="BA265" s="114"/>
      <c r="BB265" s="114"/>
      <c r="BC265" s="114"/>
      <c r="BD265" s="114"/>
      <c r="BE265" s="114"/>
      <c r="BF265" s="114"/>
      <c r="BG265" s="114"/>
      <c r="BH265" s="114"/>
      <c r="BI265" s="114"/>
      <c r="BJ265" s="114"/>
      <c r="BK265" s="98">
        <v>10000</v>
      </c>
      <c r="BL265" s="192"/>
      <c r="BM265" s="202"/>
      <c r="BN265" s="211"/>
      <c r="BO265" s="98" t="s">
        <v>155</v>
      </c>
    </row>
    <row r="266" spans="1:67" x14ac:dyDescent="0.25">
      <c r="A266" s="340"/>
      <c r="B266" s="420"/>
      <c r="C266" s="432"/>
      <c r="D266" s="432"/>
      <c r="E266" s="366"/>
      <c r="F266" s="7" t="s">
        <v>1091</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v>280000</v>
      </c>
      <c r="BL266" s="192"/>
      <c r="BM266" s="202"/>
      <c r="BN266" s="211"/>
      <c r="BO266" s="202"/>
    </row>
    <row r="267" spans="1:67" x14ac:dyDescent="0.25">
      <c r="A267" s="340"/>
      <c r="B267" s="420"/>
      <c r="C267" s="432"/>
      <c r="D267" s="432"/>
      <c r="E267" s="366"/>
      <c r="F267" s="7" t="s">
        <v>1102</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v>7500</v>
      </c>
      <c r="BL267" s="192"/>
      <c r="BM267" s="202"/>
      <c r="BN267" s="211"/>
      <c r="BO267" s="202"/>
    </row>
    <row r="268" spans="1:67" x14ac:dyDescent="0.25">
      <c r="A268" s="340"/>
      <c r="B268" s="420"/>
      <c r="C268" s="432"/>
      <c r="D268" s="432"/>
      <c r="E268" s="366"/>
      <c r="F268" s="7" t="s">
        <v>1115</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v>216261</v>
      </c>
      <c r="BL268" s="192"/>
      <c r="BM268" s="202"/>
      <c r="BN268" s="211"/>
      <c r="BO268" s="202"/>
    </row>
    <row r="269" spans="1:67" x14ac:dyDescent="0.25">
      <c r="A269" s="340"/>
      <c r="B269" s="420"/>
      <c r="C269" s="432"/>
      <c r="D269" s="432"/>
      <c r="E269" s="366"/>
      <c r="F269" s="7" t="s">
        <v>1143</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v>25000</v>
      </c>
      <c r="BL269" s="192"/>
      <c r="BM269" s="202"/>
      <c r="BN269" s="211"/>
      <c r="BO269" s="202"/>
    </row>
    <row r="270" spans="1:67" x14ac:dyDescent="0.25">
      <c r="A270" s="341"/>
      <c r="B270" s="421"/>
      <c r="C270" s="433"/>
      <c r="D270" s="433"/>
      <c r="E270" s="367"/>
      <c r="F270" s="7" t="s">
        <v>1093</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114"/>
      <c r="AZ270" s="114"/>
      <c r="BA270" s="114"/>
      <c r="BB270" s="114"/>
      <c r="BC270" s="114"/>
      <c r="BD270" s="114"/>
      <c r="BE270" s="114"/>
      <c r="BF270" s="114"/>
      <c r="BG270" s="114"/>
      <c r="BH270" s="114"/>
      <c r="BI270" s="114"/>
      <c r="BJ270" s="114"/>
      <c r="BK270" s="98">
        <v>500000</v>
      </c>
      <c r="BL270" s="192"/>
      <c r="BM270" s="202">
        <v>5</v>
      </c>
      <c r="BN270" s="211">
        <v>499507</v>
      </c>
      <c r="BO270" s="202" t="s">
        <v>855</v>
      </c>
    </row>
    <row r="271" spans="1:67" x14ac:dyDescent="0.25">
      <c r="A271" s="69"/>
      <c r="B271" s="35" t="s">
        <v>132</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f>SUM(BK265:BK270)</f>
        <v>1038761</v>
      </c>
      <c r="BL271" s="193">
        <f>BK271/E265</f>
        <v>0.99999975932871965</v>
      </c>
      <c r="BM271" s="202"/>
      <c r="BN271" s="211"/>
      <c r="BO271" s="202"/>
    </row>
    <row r="272" spans="1:67" ht="15" customHeight="1" x14ac:dyDescent="0.25">
      <c r="A272" s="339">
        <v>31</v>
      </c>
      <c r="B272" s="419" t="s">
        <v>1207</v>
      </c>
      <c r="C272" s="431" t="s">
        <v>1195</v>
      </c>
      <c r="D272" s="371" t="s">
        <v>695</v>
      </c>
      <c r="E272" s="440">
        <v>995229.4800000001</v>
      </c>
      <c r="F272" s="7" t="s">
        <v>1093</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v>475000</v>
      </c>
      <c r="BL272" s="192"/>
      <c r="BM272" s="202">
        <v>5</v>
      </c>
      <c r="BN272" s="211">
        <v>475000</v>
      </c>
      <c r="BO272" s="202" t="s">
        <v>112</v>
      </c>
    </row>
    <row r="273" spans="1:67" x14ac:dyDescent="0.25">
      <c r="A273" s="340"/>
      <c r="B273" s="420"/>
      <c r="C273" s="432"/>
      <c r="D273" s="412"/>
      <c r="E273" s="480"/>
      <c r="F273" s="7" t="s">
        <v>1115</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v>240000</v>
      </c>
      <c r="BL273" s="192"/>
      <c r="BM273" s="202"/>
      <c r="BN273" s="211"/>
      <c r="BO273" s="202"/>
    </row>
    <row r="274" spans="1:67" x14ac:dyDescent="0.25">
      <c r="A274" s="340"/>
      <c r="B274" s="420"/>
      <c r="C274" s="432"/>
      <c r="D274" s="412"/>
      <c r="E274" s="480"/>
      <c r="F274" s="7" t="s">
        <v>1143</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v>20000</v>
      </c>
      <c r="BL274" s="192"/>
      <c r="BM274" s="202">
        <v>1</v>
      </c>
      <c r="BN274" s="211">
        <v>19716</v>
      </c>
      <c r="BO274" s="202"/>
    </row>
    <row r="275" spans="1:67" x14ac:dyDescent="0.25">
      <c r="A275" s="340"/>
      <c r="B275" s="420"/>
      <c r="C275" s="432"/>
      <c r="D275" s="412"/>
      <c r="E275" s="480"/>
      <c r="F275" s="7" t="s">
        <v>1140</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v>10229.17</v>
      </c>
      <c r="BL275" s="192"/>
      <c r="BM275" s="202"/>
      <c r="BN275" s="211"/>
      <c r="BO275" s="202"/>
    </row>
    <row r="276" spans="1:67" x14ac:dyDescent="0.25">
      <c r="A276" s="340"/>
      <c r="B276" s="420"/>
      <c r="C276" s="432"/>
      <c r="D276" s="412"/>
      <c r="E276" s="480"/>
      <c r="F276" s="7" t="s">
        <v>1208</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v>10000</v>
      </c>
      <c r="BL276" s="192"/>
      <c r="BM276" s="202"/>
      <c r="BN276" s="211"/>
      <c r="BO276" s="202"/>
    </row>
    <row r="277" spans="1:67" x14ac:dyDescent="0.25">
      <c r="A277" s="340"/>
      <c r="B277" s="420"/>
      <c r="C277" s="432"/>
      <c r="D277" s="412"/>
      <c r="E277" s="480"/>
      <c r="F277" s="7" t="s">
        <v>1149</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v>228000</v>
      </c>
      <c r="BL277" s="192"/>
      <c r="BM277" s="202">
        <v>6</v>
      </c>
      <c r="BN277" s="211">
        <v>228000</v>
      </c>
      <c r="BO277" s="202"/>
    </row>
    <row r="278" spans="1:67" x14ac:dyDescent="0.25">
      <c r="A278" s="341"/>
      <c r="B278" s="421"/>
      <c r="C278" s="433"/>
      <c r="D278" s="413"/>
      <c r="E278" s="481"/>
      <c r="F278" s="7" t="s">
        <v>1102</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v>12000</v>
      </c>
      <c r="BL278" s="192"/>
      <c r="BM278" s="202"/>
      <c r="BN278" s="211"/>
      <c r="BO278" s="202"/>
    </row>
    <row r="279" spans="1:67" x14ac:dyDescent="0.25">
      <c r="A279" s="67"/>
      <c r="B279" s="41" t="s">
        <v>132</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f>SUM(BK272:BK278)</f>
        <v>995229.17</v>
      </c>
      <c r="BL279" s="193">
        <f>BK279/E272</f>
        <v>0.99999968851404997</v>
      </c>
      <c r="BM279" s="202"/>
      <c r="BN279" s="211"/>
      <c r="BO279" s="202"/>
    </row>
    <row r="280" spans="1:67" s="213" customFormat="1" x14ac:dyDescent="0.25">
      <c r="A280" s="353">
        <v>32</v>
      </c>
      <c r="B280" s="342" t="s">
        <v>1209</v>
      </c>
      <c r="C280" s="359" t="s">
        <v>1210</v>
      </c>
      <c r="D280" s="371" t="s">
        <v>430</v>
      </c>
      <c r="E280" s="365">
        <v>1220168.31</v>
      </c>
      <c r="F280" s="7" t="s">
        <v>1113</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98">
        <v>580129</v>
      </c>
      <c r="BL280" s="192"/>
      <c r="BM280" s="212"/>
      <c r="BN280" s="227"/>
      <c r="BO280" s="212"/>
    </row>
    <row r="281" spans="1:67" s="213" customFormat="1" x14ac:dyDescent="0.25">
      <c r="A281" s="348"/>
      <c r="B281" s="343"/>
      <c r="C281" s="360"/>
      <c r="D281" s="360"/>
      <c r="E281" s="366"/>
      <c r="F281" s="7" t="s">
        <v>1149</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98">
        <v>96666</v>
      </c>
      <c r="BL281" s="192"/>
      <c r="BM281" s="212"/>
      <c r="BN281" s="227"/>
      <c r="BO281" s="212"/>
    </row>
    <row r="282" spans="1:67" s="213" customFormat="1" x14ac:dyDescent="0.25">
      <c r="A282" s="348"/>
      <c r="B282" s="343"/>
      <c r="C282" s="360"/>
      <c r="D282" s="360"/>
      <c r="E282" s="366"/>
      <c r="F282" s="7" t="s">
        <v>1099</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98">
        <v>446720</v>
      </c>
      <c r="BL282" s="192"/>
      <c r="BM282" s="212">
        <v>7</v>
      </c>
      <c r="BN282" s="227">
        <v>438318</v>
      </c>
      <c r="BO282" s="212" t="s">
        <v>1571</v>
      </c>
    </row>
    <row r="283" spans="1:67" s="213" customFormat="1" x14ac:dyDescent="0.25">
      <c r="A283" s="348"/>
      <c r="B283" s="343"/>
      <c r="C283" s="360"/>
      <c r="D283" s="360"/>
      <c r="E283" s="366"/>
      <c r="F283" s="7" t="s">
        <v>1093</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98">
        <v>38656</v>
      </c>
      <c r="BL283" s="192"/>
      <c r="BM283" s="212"/>
      <c r="BN283" s="227"/>
      <c r="BO283" s="212"/>
    </row>
    <row r="284" spans="1:67" s="213" customFormat="1" x14ac:dyDescent="0.25">
      <c r="A284" s="349"/>
      <c r="B284" s="344"/>
      <c r="C284" s="361"/>
      <c r="D284" s="361"/>
      <c r="E284" s="367"/>
      <c r="F284" s="7" t="s">
        <v>1102</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98">
        <v>57997</v>
      </c>
      <c r="BL284" s="192"/>
      <c r="BM284" s="212"/>
      <c r="BN284" s="227"/>
      <c r="BO284" s="212"/>
    </row>
    <row r="285" spans="1:67" x14ac:dyDescent="0.25">
      <c r="A285" s="68"/>
      <c r="B285" s="21" t="s">
        <v>132</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c r="BJ285" s="94"/>
      <c r="BK285" s="94">
        <f>BK280+BK281+BK282+BK283+BK284</f>
        <v>1220168</v>
      </c>
      <c r="BL285" s="193">
        <f>BK285/E280</f>
        <v>0.99999974593668961</v>
      </c>
      <c r="BM285" s="202"/>
      <c r="BN285" s="211"/>
      <c r="BO285" s="202"/>
    </row>
    <row r="286" spans="1:67" x14ac:dyDescent="0.25">
      <c r="A286" s="339">
        <v>33</v>
      </c>
      <c r="B286" s="342" t="s">
        <v>1211</v>
      </c>
      <c r="C286" s="359" t="s">
        <v>1210</v>
      </c>
      <c r="D286" s="371" t="s">
        <v>455</v>
      </c>
      <c r="E286" s="365">
        <v>2409123.71</v>
      </c>
      <c r="F286" s="7" t="s">
        <v>1088</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c r="AZ286" s="138"/>
      <c r="BA286" s="138"/>
      <c r="BB286" s="138"/>
      <c r="BC286" s="138"/>
      <c r="BD286" s="138"/>
      <c r="BE286" s="138"/>
      <c r="BF286" s="138"/>
      <c r="BG286" s="138"/>
      <c r="BH286" s="138"/>
      <c r="BI286" s="138"/>
      <c r="BJ286" s="138"/>
      <c r="BK286" s="138">
        <f t="shared" ref="BK286:BK291" si="2">G286+H286+I286+J286+K286+L286+M286+N286</f>
        <v>1374053.65</v>
      </c>
      <c r="BL286" s="192"/>
      <c r="BM286" s="202">
        <v>15</v>
      </c>
      <c r="BN286" s="211">
        <v>1285229</v>
      </c>
      <c r="BO286" s="202" t="s">
        <v>619</v>
      </c>
    </row>
    <row r="287" spans="1:67" x14ac:dyDescent="0.25">
      <c r="A287" s="340"/>
      <c r="B287" s="343"/>
      <c r="C287" s="360"/>
      <c r="D287" s="375"/>
      <c r="E287" s="366"/>
      <c r="F287" s="7" t="s">
        <v>1286</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E287" s="138"/>
      <c r="BF287" s="138"/>
      <c r="BG287" s="138"/>
      <c r="BH287" s="138"/>
      <c r="BI287" s="138"/>
      <c r="BJ287" s="138"/>
      <c r="BK287" s="138">
        <f t="shared" si="2"/>
        <v>498998.43</v>
      </c>
      <c r="BL287" s="192"/>
      <c r="BM287" s="202">
        <v>9</v>
      </c>
      <c r="BN287" s="211">
        <v>487605</v>
      </c>
      <c r="BO287" s="202" t="s">
        <v>620</v>
      </c>
    </row>
    <row r="288" spans="1:67" x14ac:dyDescent="0.25">
      <c r="A288" s="340"/>
      <c r="B288" s="343"/>
      <c r="C288" s="360"/>
      <c r="D288" s="375"/>
      <c r="E288" s="366"/>
      <c r="F288" s="7" t="s">
        <v>1212</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c r="AZ288" s="138"/>
      <c r="BA288" s="138"/>
      <c r="BB288" s="138"/>
      <c r="BC288" s="138"/>
      <c r="BD288" s="138"/>
      <c r="BE288" s="138"/>
      <c r="BF288" s="138"/>
      <c r="BG288" s="138"/>
      <c r="BH288" s="138"/>
      <c r="BI288" s="138"/>
      <c r="BJ288" s="138"/>
      <c r="BK288" s="138">
        <f t="shared" si="2"/>
        <v>113643.53</v>
      </c>
      <c r="BL288" s="192"/>
      <c r="BM288" s="202"/>
      <c r="BN288" s="211"/>
      <c r="BO288" s="202" t="s">
        <v>621</v>
      </c>
    </row>
    <row r="289" spans="1:67" x14ac:dyDescent="0.25">
      <c r="A289" s="340"/>
      <c r="B289" s="343"/>
      <c r="C289" s="360"/>
      <c r="D289" s="375"/>
      <c r="E289" s="366"/>
      <c r="F289" s="7" t="s">
        <v>1099</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c r="AZ289" s="138"/>
      <c r="BA289" s="138"/>
      <c r="BB289" s="138"/>
      <c r="BC289" s="138"/>
      <c r="BD289" s="138"/>
      <c r="BE289" s="138"/>
      <c r="BF289" s="138"/>
      <c r="BG289" s="138"/>
      <c r="BH289" s="138"/>
      <c r="BI289" s="138"/>
      <c r="BJ289" s="138"/>
      <c r="BK289" s="138">
        <f t="shared" si="2"/>
        <v>103312.3</v>
      </c>
      <c r="BL289" s="192"/>
      <c r="BM289" s="202"/>
      <c r="BN289" s="211"/>
      <c r="BO289" s="202" t="s">
        <v>621</v>
      </c>
    </row>
    <row r="290" spans="1:67" x14ac:dyDescent="0.25">
      <c r="A290" s="340"/>
      <c r="B290" s="343"/>
      <c r="C290" s="360"/>
      <c r="D290" s="375"/>
      <c r="E290" s="366"/>
      <c r="F290" s="7" t="s">
        <v>1276</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c r="AZ290" s="138"/>
      <c r="BA290" s="138"/>
      <c r="BB290" s="138"/>
      <c r="BC290" s="138"/>
      <c r="BD290" s="138"/>
      <c r="BE290" s="138"/>
      <c r="BF290" s="138"/>
      <c r="BG290" s="138"/>
      <c r="BH290" s="138"/>
      <c r="BI290" s="138"/>
      <c r="BJ290" s="138"/>
      <c r="BK290" s="138">
        <f t="shared" si="2"/>
        <v>208576.3</v>
      </c>
      <c r="BL290" s="192"/>
      <c r="BM290" s="202">
        <v>1</v>
      </c>
      <c r="BN290" s="211">
        <v>200000</v>
      </c>
      <c r="BO290" s="202" t="s">
        <v>622</v>
      </c>
    </row>
    <row r="291" spans="1:67" x14ac:dyDescent="0.25">
      <c r="A291" s="340"/>
      <c r="B291" s="343"/>
      <c r="C291" s="360"/>
      <c r="D291" s="375"/>
      <c r="E291" s="366"/>
      <c r="F291" s="7" t="s">
        <v>527</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c r="AZ291" s="138"/>
      <c r="BA291" s="138"/>
      <c r="BB291" s="138"/>
      <c r="BC291" s="138"/>
      <c r="BD291" s="138"/>
      <c r="BE291" s="138"/>
      <c r="BF291" s="138"/>
      <c r="BG291" s="138"/>
      <c r="BH291" s="138"/>
      <c r="BI291" s="138"/>
      <c r="BJ291" s="138"/>
      <c r="BK291" s="138">
        <f t="shared" si="2"/>
        <v>110539.5</v>
      </c>
      <c r="BL291" s="192"/>
      <c r="BM291" s="202">
        <v>4</v>
      </c>
      <c r="BN291" s="211">
        <v>110524</v>
      </c>
      <c r="BO291" s="202" t="s">
        <v>998</v>
      </c>
    </row>
    <row r="292" spans="1:67" x14ac:dyDescent="0.25">
      <c r="A292" s="69"/>
      <c r="B292" s="23" t="s">
        <v>132</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c r="AZ292" s="94"/>
      <c r="BA292" s="94"/>
      <c r="BB292" s="94"/>
      <c r="BC292" s="94"/>
      <c r="BD292" s="94"/>
      <c r="BE292" s="94"/>
      <c r="BF292" s="94"/>
      <c r="BG292" s="94"/>
      <c r="BH292" s="94"/>
      <c r="BI292" s="94"/>
      <c r="BJ292" s="94"/>
      <c r="BK292" s="94">
        <f>SUM(BK286:BK291)</f>
        <v>2409123.71</v>
      </c>
      <c r="BL292" s="193">
        <f>BK292/E286</f>
        <v>1</v>
      </c>
      <c r="BM292" s="202"/>
      <c r="BN292" s="211"/>
      <c r="BO292" s="202"/>
    </row>
    <row r="293" spans="1:67" x14ac:dyDescent="0.25">
      <c r="A293" s="339">
        <v>34</v>
      </c>
      <c r="B293" s="342" t="s">
        <v>1213</v>
      </c>
      <c r="C293" s="359" t="s">
        <v>1210</v>
      </c>
      <c r="D293" s="371" t="s">
        <v>456</v>
      </c>
      <c r="E293" s="365">
        <v>2614037.58</v>
      </c>
      <c r="F293" s="7" t="s">
        <v>528</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8"/>
      <c r="AZ293" s="138"/>
      <c r="BA293" s="138"/>
      <c r="BB293" s="138"/>
      <c r="BC293" s="138"/>
      <c r="BD293" s="138"/>
      <c r="BE293" s="138"/>
      <c r="BF293" s="138"/>
      <c r="BG293" s="138"/>
      <c r="BH293" s="138"/>
      <c r="BI293" s="138"/>
      <c r="BJ293" s="138"/>
      <c r="BK293" s="137">
        <v>150000</v>
      </c>
      <c r="BL293" s="192"/>
      <c r="BM293" s="202"/>
      <c r="BN293" s="211"/>
      <c r="BO293" s="202" t="s">
        <v>720</v>
      </c>
    </row>
    <row r="294" spans="1:67" x14ac:dyDescent="0.25">
      <c r="A294" s="340"/>
      <c r="B294" s="343"/>
      <c r="C294" s="360"/>
      <c r="D294" s="360"/>
      <c r="E294" s="366"/>
      <c r="F294" s="7" t="s">
        <v>529</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8"/>
      <c r="AZ294" s="138"/>
      <c r="BA294" s="138"/>
      <c r="BB294" s="138"/>
      <c r="BC294" s="138"/>
      <c r="BD294" s="138"/>
      <c r="BE294" s="138"/>
      <c r="BF294" s="138"/>
      <c r="BG294" s="138"/>
      <c r="BH294" s="138"/>
      <c r="BI294" s="138"/>
      <c r="BJ294" s="138"/>
      <c r="BK294" s="137">
        <v>50000</v>
      </c>
      <c r="BL294" s="192"/>
      <c r="BM294" s="202">
        <v>1</v>
      </c>
      <c r="BN294" s="211">
        <v>39067.81</v>
      </c>
      <c r="BO294" s="202" t="s">
        <v>133</v>
      </c>
    </row>
    <row r="295" spans="1:67" x14ac:dyDescent="0.25">
      <c r="A295" s="340"/>
      <c r="B295" s="343"/>
      <c r="C295" s="360"/>
      <c r="D295" s="360"/>
      <c r="E295" s="366"/>
      <c r="F295" s="7" t="s">
        <v>530</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c r="AZ295" s="138"/>
      <c r="BA295" s="138"/>
      <c r="BB295" s="138"/>
      <c r="BC295" s="138"/>
      <c r="BD295" s="138"/>
      <c r="BE295" s="138"/>
      <c r="BF295" s="138"/>
      <c r="BG295" s="138"/>
      <c r="BH295" s="138"/>
      <c r="BI295" s="138"/>
      <c r="BJ295" s="138"/>
      <c r="BK295" s="138">
        <v>1010000</v>
      </c>
      <c r="BL295" s="192"/>
      <c r="BM295" s="202">
        <v>3</v>
      </c>
      <c r="BN295" s="211">
        <v>600000</v>
      </c>
      <c r="BO295" s="202" t="s">
        <v>1572</v>
      </c>
    </row>
    <row r="296" spans="1:67" x14ac:dyDescent="0.25">
      <c r="A296" s="340"/>
      <c r="B296" s="343"/>
      <c r="C296" s="360"/>
      <c r="D296" s="360"/>
      <c r="E296" s="366"/>
      <c r="F296" s="7" t="s">
        <v>531</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c r="AZ296" s="138"/>
      <c r="BA296" s="138"/>
      <c r="BB296" s="138"/>
      <c r="BC296" s="138"/>
      <c r="BD296" s="138"/>
      <c r="BE296" s="138"/>
      <c r="BF296" s="138"/>
      <c r="BG296" s="138"/>
      <c r="BH296" s="138"/>
      <c r="BI296" s="138"/>
      <c r="BJ296" s="138"/>
      <c r="BK296" s="138">
        <v>90000</v>
      </c>
      <c r="BL296" s="192"/>
      <c r="BM296" s="202"/>
      <c r="BN296" s="211"/>
      <c r="BO296" s="202" t="s">
        <v>134</v>
      </c>
    </row>
    <row r="297" spans="1:67" x14ac:dyDescent="0.25">
      <c r="A297" s="340"/>
      <c r="B297" s="343"/>
      <c r="C297" s="360"/>
      <c r="D297" s="360"/>
      <c r="E297" s="366"/>
      <c r="F297" s="7" t="s">
        <v>532</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c r="AZ297" s="138"/>
      <c r="BA297" s="138"/>
      <c r="BB297" s="138"/>
      <c r="BC297" s="138"/>
      <c r="BD297" s="138"/>
      <c r="BE297" s="138"/>
      <c r="BF297" s="138"/>
      <c r="BG297" s="138"/>
      <c r="BH297" s="138"/>
      <c r="BI297" s="138"/>
      <c r="BJ297" s="138"/>
      <c r="BK297" s="138">
        <v>100000</v>
      </c>
      <c r="BL297" s="192"/>
      <c r="BM297" s="202">
        <v>1</v>
      </c>
      <c r="BN297" s="211">
        <v>86357</v>
      </c>
      <c r="BO297" s="319" t="s">
        <v>135</v>
      </c>
    </row>
    <row r="298" spans="1:67" x14ac:dyDescent="0.25">
      <c r="A298" s="340"/>
      <c r="B298" s="343"/>
      <c r="C298" s="360"/>
      <c r="D298" s="360"/>
      <c r="E298" s="366"/>
      <c r="F298" s="7" t="s">
        <v>533</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c r="AZ298" s="138"/>
      <c r="BA298" s="138"/>
      <c r="BB298" s="138"/>
      <c r="BC298" s="138"/>
      <c r="BD298" s="138"/>
      <c r="BE298" s="138"/>
      <c r="BF298" s="138"/>
      <c r="BG298" s="138"/>
      <c r="BH298" s="138"/>
      <c r="BI298" s="138"/>
      <c r="BJ298" s="138"/>
      <c r="BK298" s="138">
        <v>300000</v>
      </c>
      <c r="BL298" s="192"/>
      <c r="BM298" s="202">
        <v>15</v>
      </c>
      <c r="BN298" s="211">
        <v>300000</v>
      </c>
      <c r="BO298" s="202" t="s">
        <v>136</v>
      </c>
    </row>
    <row r="299" spans="1:67" x14ac:dyDescent="0.25">
      <c r="A299" s="340"/>
      <c r="B299" s="343"/>
      <c r="C299" s="360"/>
      <c r="D299" s="360"/>
      <c r="E299" s="366"/>
      <c r="F299" s="7" t="s">
        <v>534</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c r="AZ299" s="138"/>
      <c r="BA299" s="138"/>
      <c r="BB299" s="138"/>
      <c r="BC299" s="138"/>
      <c r="BD299" s="138"/>
      <c r="BE299" s="138"/>
      <c r="BF299" s="138"/>
      <c r="BG299" s="138"/>
      <c r="BH299" s="138"/>
      <c r="BI299" s="138"/>
      <c r="BJ299" s="138"/>
      <c r="BK299" s="138">
        <v>80000</v>
      </c>
      <c r="BL299" s="192"/>
      <c r="BM299" s="202">
        <v>3</v>
      </c>
      <c r="BN299" s="211">
        <v>80000</v>
      </c>
      <c r="BO299" s="202" t="s">
        <v>137</v>
      </c>
    </row>
    <row r="300" spans="1:67" x14ac:dyDescent="0.25">
      <c r="A300" s="340"/>
      <c r="B300" s="343"/>
      <c r="C300" s="360"/>
      <c r="D300" s="360"/>
      <c r="E300" s="366"/>
      <c r="F300" s="7" t="s">
        <v>535</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c r="BC300" s="138"/>
      <c r="BD300" s="138"/>
      <c r="BE300" s="138"/>
      <c r="BF300" s="138"/>
      <c r="BG300" s="138"/>
      <c r="BH300" s="138"/>
      <c r="BI300" s="138"/>
      <c r="BJ300" s="138"/>
      <c r="BK300" s="138">
        <v>239796.05</v>
      </c>
      <c r="BL300" s="192"/>
      <c r="BM300" s="202">
        <v>1</v>
      </c>
      <c r="BN300" s="211">
        <v>79303.399999999994</v>
      </c>
      <c r="BO300" s="319" t="s">
        <v>1573</v>
      </c>
    </row>
    <row r="301" spans="1:67" x14ac:dyDescent="0.25">
      <c r="A301" s="340"/>
      <c r="B301" s="343"/>
      <c r="C301" s="360"/>
      <c r="D301" s="360"/>
      <c r="E301" s="366"/>
      <c r="F301" s="7" t="s">
        <v>536</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c r="AZ301" s="138"/>
      <c r="BA301" s="138"/>
      <c r="BB301" s="138"/>
      <c r="BC301" s="138"/>
      <c r="BD301" s="138"/>
      <c r="BE301" s="138"/>
      <c r="BF301" s="138"/>
      <c r="BG301" s="138"/>
      <c r="BH301" s="138"/>
      <c r="BI301" s="138"/>
      <c r="BJ301" s="138"/>
      <c r="BK301" s="138">
        <v>245000</v>
      </c>
      <c r="BL301" s="192"/>
      <c r="BM301" s="202">
        <v>2</v>
      </c>
      <c r="BN301" s="211">
        <v>307703</v>
      </c>
      <c r="BO301" s="202" t="s">
        <v>138</v>
      </c>
    </row>
    <row r="302" spans="1:67" x14ac:dyDescent="0.25">
      <c r="A302" s="340"/>
      <c r="B302" s="343"/>
      <c r="C302" s="360"/>
      <c r="D302" s="360"/>
      <c r="E302" s="366"/>
      <c r="F302" s="7" t="s">
        <v>537</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c r="AZ302" s="138"/>
      <c r="BA302" s="138"/>
      <c r="BB302" s="138"/>
      <c r="BC302" s="138"/>
      <c r="BD302" s="138"/>
      <c r="BE302" s="138"/>
      <c r="BF302" s="138"/>
      <c r="BG302" s="138"/>
      <c r="BH302" s="138"/>
      <c r="BI302" s="138"/>
      <c r="BJ302" s="138"/>
      <c r="BK302" s="138">
        <v>299241.53000000003</v>
      </c>
      <c r="BL302" s="192"/>
      <c r="BM302" s="202"/>
      <c r="BN302" s="211"/>
      <c r="BO302" s="202" t="s">
        <v>134</v>
      </c>
    </row>
    <row r="303" spans="1:67" x14ac:dyDescent="0.25">
      <c r="A303" s="209"/>
      <c r="B303" s="210"/>
      <c r="C303" s="139"/>
      <c r="D303" s="216"/>
      <c r="E303" s="217"/>
      <c r="F303" s="7" t="s">
        <v>762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c r="AZ303" s="138"/>
      <c r="BA303" s="138"/>
      <c r="BB303" s="138"/>
      <c r="BC303" s="138"/>
      <c r="BD303" s="138"/>
      <c r="BE303" s="138"/>
      <c r="BF303" s="138"/>
      <c r="BG303" s="138"/>
      <c r="BH303" s="138"/>
      <c r="BI303" s="138"/>
      <c r="BJ303" s="138"/>
      <c r="BK303" s="138">
        <v>50000</v>
      </c>
      <c r="BL303" s="192"/>
      <c r="BM303" s="202"/>
      <c r="BN303" s="211"/>
      <c r="BO303" s="202" t="s">
        <v>134</v>
      </c>
    </row>
    <row r="304" spans="1:67" x14ac:dyDescent="0.25">
      <c r="A304" s="69"/>
      <c r="B304" s="23" t="s">
        <v>132</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c r="AZ304" s="94"/>
      <c r="BA304" s="94"/>
      <c r="BB304" s="94"/>
      <c r="BC304" s="94"/>
      <c r="BD304" s="94"/>
      <c r="BE304" s="94"/>
      <c r="BF304" s="94"/>
      <c r="BG304" s="94"/>
      <c r="BH304" s="94"/>
      <c r="BI304" s="94"/>
      <c r="BJ304" s="94"/>
      <c r="BK304" s="94">
        <f>SUM(BK293:BK303)</f>
        <v>2614037.58</v>
      </c>
      <c r="BL304" s="193">
        <f>BK304/E293</f>
        <v>1</v>
      </c>
      <c r="BM304" s="202"/>
      <c r="BN304" s="211"/>
      <c r="BO304" s="202"/>
    </row>
    <row r="305" spans="1:67" x14ac:dyDescent="0.25">
      <c r="A305" s="339">
        <v>35</v>
      </c>
      <c r="B305" s="342" t="s">
        <v>1215</v>
      </c>
      <c r="C305" s="359" t="s">
        <v>1210</v>
      </c>
      <c r="D305" s="371" t="s">
        <v>457</v>
      </c>
      <c r="E305" s="365">
        <v>2026526.11</v>
      </c>
      <c r="F305" s="46" t="s">
        <v>1292</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c r="AZ305" s="138"/>
      <c r="BA305" s="138"/>
      <c r="BB305" s="138"/>
      <c r="BC305" s="138"/>
      <c r="BD305" s="138"/>
      <c r="BE305" s="138"/>
      <c r="BF305" s="138"/>
      <c r="BG305" s="138"/>
      <c r="BH305" s="138"/>
      <c r="BI305" s="138"/>
      <c r="BJ305" s="138"/>
      <c r="BK305" s="138">
        <v>100000</v>
      </c>
      <c r="BL305" s="192"/>
      <c r="BM305" s="202"/>
      <c r="BN305" s="211"/>
      <c r="BO305" s="202" t="s">
        <v>947</v>
      </c>
    </row>
    <row r="306" spans="1:67" x14ac:dyDescent="0.25">
      <c r="A306" s="340"/>
      <c r="B306" s="343"/>
      <c r="C306" s="360"/>
      <c r="D306" s="414"/>
      <c r="E306" s="366"/>
      <c r="F306" s="46" t="s">
        <v>1136</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c r="AZ306" s="138"/>
      <c r="BA306" s="138"/>
      <c r="BB306" s="138"/>
      <c r="BC306" s="138"/>
      <c r="BD306" s="138"/>
      <c r="BE306" s="138"/>
      <c r="BF306" s="138"/>
      <c r="BG306" s="138"/>
      <c r="BH306" s="138"/>
      <c r="BI306" s="138"/>
      <c r="BJ306" s="138"/>
      <c r="BK306" s="138">
        <v>200000</v>
      </c>
      <c r="BL306" s="192"/>
      <c r="BM306" s="202"/>
      <c r="BN306" s="211"/>
      <c r="BO306" s="202" t="s">
        <v>139</v>
      </c>
    </row>
    <row r="307" spans="1:67" x14ac:dyDescent="0.25">
      <c r="A307" s="340"/>
      <c r="B307" s="343"/>
      <c r="C307" s="360"/>
      <c r="D307" s="414"/>
      <c r="E307" s="366"/>
      <c r="F307" s="46" t="s">
        <v>1487</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E307" s="138"/>
      <c r="BF307" s="138"/>
      <c r="BG307" s="138"/>
      <c r="BH307" s="138"/>
      <c r="BI307" s="138"/>
      <c r="BJ307" s="138"/>
      <c r="BK307" s="138">
        <v>437480.28</v>
      </c>
      <c r="BL307" s="192"/>
      <c r="BM307" s="202">
        <v>11</v>
      </c>
      <c r="BN307" s="211">
        <v>550000</v>
      </c>
      <c r="BO307" s="202" t="s">
        <v>140</v>
      </c>
    </row>
    <row r="308" spans="1:67" x14ac:dyDescent="0.25">
      <c r="A308" s="340"/>
      <c r="B308" s="343"/>
      <c r="C308" s="360"/>
      <c r="D308" s="414"/>
      <c r="E308" s="366"/>
      <c r="F308" s="46" t="s">
        <v>1289</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c r="AZ308" s="138"/>
      <c r="BA308" s="138"/>
      <c r="BB308" s="138"/>
      <c r="BC308" s="138"/>
      <c r="BD308" s="138"/>
      <c r="BE308" s="138"/>
      <c r="BF308" s="138"/>
      <c r="BG308" s="138"/>
      <c r="BH308" s="138"/>
      <c r="BI308" s="138"/>
      <c r="BJ308" s="138"/>
      <c r="BK308" s="138">
        <v>68330.75</v>
      </c>
      <c r="BL308" s="192"/>
      <c r="BM308" s="202"/>
      <c r="BN308" s="211"/>
      <c r="BO308" s="202" t="s">
        <v>948</v>
      </c>
    </row>
    <row r="309" spans="1:67" x14ac:dyDescent="0.25">
      <c r="A309" s="340"/>
      <c r="B309" s="343"/>
      <c r="C309" s="360"/>
      <c r="D309" s="414"/>
      <c r="E309" s="366"/>
      <c r="F309" s="46" t="s">
        <v>1132</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c r="AZ309" s="138"/>
      <c r="BA309" s="138"/>
      <c r="BB309" s="138"/>
      <c r="BC309" s="138"/>
      <c r="BD309" s="138"/>
      <c r="BE309" s="138"/>
      <c r="BF309" s="138"/>
      <c r="BG309" s="138"/>
      <c r="BH309" s="138"/>
      <c r="BI309" s="138"/>
      <c r="BJ309" s="138"/>
      <c r="BK309" s="138">
        <v>109493.15</v>
      </c>
      <c r="BL309" s="192"/>
      <c r="BM309" s="202">
        <v>1</v>
      </c>
      <c r="BN309" s="211">
        <v>94525</v>
      </c>
      <c r="BO309" s="202" t="s">
        <v>141</v>
      </c>
    </row>
    <row r="310" spans="1:67" x14ac:dyDescent="0.25">
      <c r="A310" s="340"/>
      <c r="B310" s="343"/>
      <c r="C310" s="360"/>
      <c r="D310" s="414"/>
      <c r="E310" s="366"/>
      <c r="F310" s="46" t="s">
        <v>1133</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c r="AZ310" s="138"/>
      <c r="BA310" s="138"/>
      <c r="BB310" s="138"/>
      <c r="BC310" s="138"/>
      <c r="BD310" s="138"/>
      <c r="BE310" s="138"/>
      <c r="BF310" s="138"/>
      <c r="BG310" s="138"/>
      <c r="BH310" s="138"/>
      <c r="BI310" s="138"/>
      <c r="BJ310" s="138"/>
      <c r="BK310" s="138">
        <v>755738.07</v>
      </c>
      <c r="BL310" s="192"/>
      <c r="BM310" s="202">
        <v>8</v>
      </c>
      <c r="BN310" s="211">
        <v>937479</v>
      </c>
      <c r="BO310" s="202"/>
    </row>
    <row r="311" spans="1:67" x14ac:dyDescent="0.25">
      <c r="A311" s="341"/>
      <c r="B311" s="344"/>
      <c r="C311" s="361"/>
      <c r="D311" s="415"/>
      <c r="E311" s="367"/>
      <c r="F311" s="46" t="s">
        <v>1111</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c r="AZ311" s="138"/>
      <c r="BA311" s="138"/>
      <c r="BB311" s="138"/>
      <c r="BC311" s="138"/>
      <c r="BD311" s="138"/>
      <c r="BE311" s="138"/>
      <c r="BF311" s="138"/>
      <c r="BG311" s="138"/>
      <c r="BH311" s="138"/>
      <c r="BI311" s="138"/>
      <c r="BJ311" s="138"/>
      <c r="BK311" s="138">
        <v>355483.86</v>
      </c>
      <c r="BL311" s="192"/>
      <c r="BM311" s="202">
        <v>1</v>
      </c>
      <c r="BN311" s="211">
        <v>79912</v>
      </c>
      <c r="BO311" s="202" t="s">
        <v>142</v>
      </c>
    </row>
    <row r="312" spans="1:67" x14ac:dyDescent="0.25">
      <c r="A312" s="69"/>
      <c r="B312" s="23" t="s">
        <v>132</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c r="AZ312" s="94"/>
      <c r="BA312" s="94"/>
      <c r="BB312" s="94"/>
      <c r="BC312" s="94"/>
      <c r="BD312" s="94"/>
      <c r="BE312" s="94"/>
      <c r="BF312" s="94"/>
      <c r="BG312" s="94"/>
      <c r="BH312" s="94"/>
      <c r="BI312" s="94"/>
      <c r="BJ312" s="94"/>
      <c r="BK312" s="94">
        <f>SUM(BK305:BK311)</f>
        <v>2026526.1099999999</v>
      </c>
      <c r="BL312" s="193">
        <f>BK312/E305</f>
        <v>0.99999999999999989</v>
      </c>
      <c r="BM312" s="202"/>
      <c r="BN312" s="211"/>
      <c r="BO312" s="202"/>
    </row>
    <row r="313" spans="1:67" x14ac:dyDescent="0.25">
      <c r="A313" s="339">
        <v>36</v>
      </c>
      <c r="B313" s="342" t="s">
        <v>538</v>
      </c>
      <c r="C313" s="359" t="s">
        <v>1210</v>
      </c>
      <c r="D313" s="371" t="s">
        <v>458</v>
      </c>
      <c r="E313" s="416">
        <v>2066211.31</v>
      </c>
      <c r="F313" s="7" t="s">
        <v>540</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c r="AZ313" s="138"/>
      <c r="BA313" s="138"/>
      <c r="BB313" s="138"/>
      <c r="BC313" s="138"/>
      <c r="BD313" s="138"/>
      <c r="BE313" s="138"/>
      <c r="BF313" s="138"/>
      <c r="BG313" s="138"/>
      <c r="BH313" s="138"/>
      <c r="BI313" s="138"/>
      <c r="BJ313" s="138"/>
      <c r="BK313" s="138">
        <v>902471</v>
      </c>
      <c r="BL313" s="192"/>
      <c r="BM313" s="202">
        <v>6</v>
      </c>
      <c r="BN313" s="211">
        <v>1025771</v>
      </c>
      <c r="BO313" s="202" t="s">
        <v>623</v>
      </c>
    </row>
    <row r="314" spans="1:67" x14ac:dyDescent="0.25">
      <c r="A314" s="340"/>
      <c r="B314" s="343"/>
      <c r="C314" s="360"/>
      <c r="D314" s="375"/>
      <c r="E314" s="417"/>
      <c r="F314" s="7" t="s">
        <v>1189</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c r="AZ314" s="138"/>
      <c r="BA314" s="138"/>
      <c r="BB314" s="138"/>
      <c r="BC314" s="138"/>
      <c r="BD314" s="138"/>
      <c r="BE314" s="138"/>
      <c r="BF314" s="138"/>
      <c r="BG314" s="138"/>
      <c r="BH314" s="138"/>
      <c r="BI314" s="138"/>
      <c r="BJ314" s="138"/>
      <c r="BK314" s="138">
        <v>360000</v>
      </c>
      <c r="BL314" s="192"/>
      <c r="BM314" s="202"/>
      <c r="BN314" s="211"/>
      <c r="BO314" s="202"/>
    </row>
    <row r="315" spans="1:67" x14ac:dyDescent="0.25">
      <c r="A315" s="340"/>
      <c r="B315" s="343"/>
      <c r="C315" s="360"/>
      <c r="D315" s="375"/>
      <c r="E315" s="417"/>
      <c r="F315" s="7" t="s">
        <v>539</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c r="AZ315" s="138"/>
      <c r="BA315" s="138"/>
      <c r="BB315" s="138"/>
      <c r="BC315" s="138"/>
      <c r="BD315" s="138"/>
      <c r="BE315" s="138"/>
      <c r="BF315" s="138"/>
      <c r="BG315" s="138"/>
      <c r="BH315" s="138"/>
      <c r="BI315" s="138"/>
      <c r="BJ315" s="138"/>
      <c r="BK315" s="138">
        <v>100000</v>
      </c>
      <c r="BL315" s="192"/>
      <c r="BM315" s="202">
        <v>1</v>
      </c>
      <c r="BN315" s="211">
        <v>99920</v>
      </c>
      <c r="BO315" s="202" t="s">
        <v>624</v>
      </c>
    </row>
    <row r="316" spans="1:67" x14ac:dyDescent="0.25">
      <c r="A316" s="340"/>
      <c r="B316" s="343"/>
      <c r="C316" s="360"/>
      <c r="D316" s="375"/>
      <c r="E316" s="417"/>
      <c r="F316" s="7" t="s">
        <v>1190</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c r="BC316" s="138"/>
      <c r="BD316" s="138"/>
      <c r="BE316" s="138"/>
      <c r="BF316" s="138"/>
      <c r="BG316" s="138"/>
      <c r="BH316" s="138"/>
      <c r="BI316" s="138"/>
      <c r="BJ316" s="138"/>
      <c r="BK316" s="138">
        <f>G316+H316+I316+J316+K316+L316+M316+N316</f>
        <v>343740</v>
      </c>
      <c r="BL316" s="192"/>
      <c r="BM316" s="202"/>
      <c r="BN316" s="211"/>
      <c r="BO316" s="202" t="s">
        <v>625</v>
      </c>
    </row>
    <row r="317" spans="1:67" x14ac:dyDescent="0.25">
      <c r="A317" s="340"/>
      <c r="B317" s="343"/>
      <c r="C317" s="360"/>
      <c r="D317" s="375"/>
      <c r="E317" s="417"/>
      <c r="F317" s="7" t="s">
        <v>1216</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c r="AZ317" s="138"/>
      <c r="BA317" s="138"/>
      <c r="BB317" s="138"/>
      <c r="BC317" s="138"/>
      <c r="BD317" s="138"/>
      <c r="BE317" s="138"/>
      <c r="BF317" s="138"/>
      <c r="BG317" s="138"/>
      <c r="BH317" s="138"/>
      <c r="BI317" s="138"/>
      <c r="BJ317" s="138"/>
      <c r="BK317" s="138">
        <f>G317+H317+I317+J317+K317+L317+M317+N317</f>
        <v>200000</v>
      </c>
      <c r="BL317" s="192"/>
      <c r="BM317" s="202">
        <v>1</v>
      </c>
      <c r="BN317" s="211">
        <v>200000</v>
      </c>
      <c r="BO317" s="202"/>
    </row>
    <row r="318" spans="1:67" x14ac:dyDescent="0.25">
      <c r="A318" s="341"/>
      <c r="B318" s="344"/>
      <c r="C318" s="361"/>
      <c r="D318" s="376"/>
      <c r="E318" s="418"/>
      <c r="F318" s="7" t="s">
        <v>1099</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c r="AZ318" s="138"/>
      <c r="BA318" s="138"/>
      <c r="BB318" s="138"/>
      <c r="BC318" s="138"/>
      <c r="BD318" s="138"/>
      <c r="BE318" s="138"/>
      <c r="BF318" s="138"/>
      <c r="BG318" s="138"/>
      <c r="BH318" s="138"/>
      <c r="BI318" s="138"/>
      <c r="BJ318" s="138"/>
      <c r="BK318" s="138">
        <v>160000</v>
      </c>
      <c r="BL318" s="192"/>
      <c r="BM318" s="202">
        <v>1</v>
      </c>
      <c r="BN318" s="211">
        <v>160000</v>
      </c>
      <c r="BO318" s="202"/>
    </row>
    <row r="319" spans="1:67" x14ac:dyDescent="0.25">
      <c r="A319" s="69"/>
      <c r="B319" s="23" t="s">
        <v>132</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f>SUM(BK313:BK318)</f>
        <v>2066211</v>
      </c>
      <c r="BL319" s="193">
        <f>BK319/E313</f>
        <v>0.99999984996694258</v>
      </c>
      <c r="BM319" s="202"/>
      <c r="BN319" s="211"/>
      <c r="BO319" s="202"/>
    </row>
    <row r="320" spans="1:67" ht="15" customHeight="1" x14ac:dyDescent="0.25">
      <c r="A320" s="350">
        <v>37</v>
      </c>
      <c r="B320" s="460" t="s">
        <v>1743</v>
      </c>
      <c r="C320" s="362" t="s">
        <v>1219</v>
      </c>
      <c r="D320" s="381" t="s">
        <v>1742</v>
      </c>
      <c r="E320" s="368">
        <v>2323612.31</v>
      </c>
      <c r="F320" s="46" t="s">
        <v>1217</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8">
        <v>261092</v>
      </c>
      <c r="BL320" s="192"/>
      <c r="BM320" s="202"/>
      <c r="BN320" s="211"/>
      <c r="BO320" s="202"/>
    </row>
    <row r="321" spans="1:67" x14ac:dyDescent="0.25">
      <c r="A321" s="351"/>
      <c r="B321" s="461"/>
      <c r="C321" s="363"/>
      <c r="D321" s="363"/>
      <c r="E321" s="369"/>
      <c r="F321" s="46" t="s">
        <v>1218</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8">
        <v>200000</v>
      </c>
      <c r="BL321" s="192"/>
      <c r="BM321" s="202">
        <v>4</v>
      </c>
      <c r="BN321" s="211">
        <v>200000</v>
      </c>
      <c r="BO321" s="202"/>
    </row>
    <row r="322" spans="1:67" x14ac:dyDescent="0.25">
      <c r="A322" s="351"/>
      <c r="B322" s="461"/>
      <c r="C322" s="363"/>
      <c r="D322" s="363"/>
      <c r="E322" s="369"/>
      <c r="F322" s="46" t="s">
        <v>1220</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8">
        <v>200000</v>
      </c>
      <c r="BL322" s="192"/>
      <c r="BM322" s="202">
        <v>1</v>
      </c>
      <c r="BN322" s="211">
        <v>197299</v>
      </c>
      <c r="BO322" s="202"/>
    </row>
    <row r="323" spans="1:67" x14ac:dyDescent="0.25">
      <c r="A323" s="351"/>
      <c r="B323" s="461"/>
      <c r="C323" s="363"/>
      <c r="D323" s="363"/>
      <c r="E323" s="369"/>
      <c r="F323" s="49" t="s">
        <v>1221</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8">
        <v>1382548</v>
      </c>
      <c r="BL323" s="192"/>
      <c r="BM323" s="202">
        <v>15</v>
      </c>
      <c r="BN323" s="211">
        <v>1470047</v>
      </c>
      <c r="BO323" s="202" t="s">
        <v>957</v>
      </c>
    </row>
    <row r="324" spans="1:67" x14ac:dyDescent="0.25">
      <c r="A324" s="351"/>
      <c r="B324" s="461"/>
      <c r="C324" s="363"/>
      <c r="D324" s="363"/>
      <c r="E324" s="369"/>
      <c r="F324" s="46" t="s">
        <v>1222</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8">
        <v>200000</v>
      </c>
      <c r="BL324" s="192"/>
      <c r="BM324" s="202">
        <v>1</v>
      </c>
      <c r="BN324" s="211">
        <v>91932</v>
      </c>
      <c r="BO324" s="202"/>
    </row>
    <row r="325" spans="1:67" x14ac:dyDescent="0.25">
      <c r="A325" s="352"/>
      <c r="B325" s="462"/>
      <c r="C325" s="364"/>
      <c r="D325" s="364"/>
      <c r="E325" s="370"/>
      <c r="F325" s="46" t="s">
        <v>1223</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8">
        <v>79972</v>
      </c>
      <c r="BL325" s="192"/>
      <c r="BM325" s="202">
        <v>1</v>
      </c>
      <c r="BN325" s="211">
        <v>79875</v>
      </c>
      <c r="BO325" s="202"/>
    </row>
    <row r="326" spans="1:67" x14ac:dyDescent="0.25">
      <c r="A326" s="67"/>
      <c r="B326" s="23" t="s">
        <v>132</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c r="AZ326" s="94"/>
      <c r="BA326" s="94"/>
      <c r="BB326" s="94"/>
      <c r="BC326" s="94"/>
      <c r="BD326" s="94"/>
      <c r="BE326" s="94"/>
      <c r="BF326" s="94"/>
      <c r="BG326" s="94"/>
      <c r="BH326" s="94"/>
      <c r="BI326" s="94"/>
      <c r="BJ326" s="94"/>
      <c r="BK326" s="94">
        <f>SUM(BK320:BK325)</f>
        <v>2323612</v>
      </c>
      <c r="BL326" s="193">
        <f>BK326/E320</f>
        <v>0.99999986658703832</v>
      </c>
      <c r="BM326" s="202"/>
      <c r="BN326" s="211"/>
      <c r="BO326" s="202"/>
    </row>
    <row r="327" spans="1:67" ht="15" customHeight="1" x14ac:dyDescent="0.25">
      <c r="A327" s="339">
        <v>38</v>
      </c>
      <c r="B327" s="384" t="s">
        <v>1224</v>
      </c>
      <c r="C327" s="386" t="s">
        <v>1219</v>
      </c>
      <c r="D327" s="385" t="s">
        <v>1744</v>
      </c>
      <c r="E327" s="390">
        <v>2699304.52</v>
      </c>
      <c r="F327" s="8" t="s">
        <v>1185</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223"/>
      <c r="AZ327" s="223"/>
      <c r="BA327" s="223"/>
      <c r="BB327" s="223"/>
      <c r="BC327" s="223"/>
      <c r="BD327" s="223"/>
      <c r="BE327" s="223"/>
      <c r="BF327" s="223"/>
      <c r="BG327" s="223"/>
      <c r="BH327" s="223"/>
      <c r="BI327" s="223"/>
      <c r="BJ327" s="223"/>
      <c r="BK327" s="98">
        <f>SUM(G327:N327)</f>
        <v>37929</v>
      </c>
      <c r="BL327" s="192"/>
      <c r="BM327" s="202">
        <v>1</v>
      </c>
      <c r="BN327" s="211">
        <v>37634.57</v>
      </c>
      <c r="BO327" s="202"/>
    </row>
    <row r="328" spans="1:67" x14ac:dyDescent="0.25">
      <c r="A328" s="340"/>
      <c r="B328" s="384"/>
      <c r="C328" s="386"/>
      <c r="D328" s="385"/>
      <c r="E328" s="390"/>
      <c r="F328" s="78" t="s">
        <v>1183</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223"/>
      <c r="AZ328" s="223"/>
      <c r="BA328" s="223"/>
      <c r="BB328" s="223"/>
      <c r="BC328" s="223"/>
      <c r="BD328" s="223"/>
      <c r="BE328" s="223"/>
      <c r="BF328" s="223"/>
      <c r="BG328" s="223"/>
      <c r="BH328" s="223"/>
      <c r="BI328" s="223"/>
      <c r="BJ328" s="223"/>
      <c r="BK328" s="98">
        <f>SUM(G328:N328)</f>
        <v>632156</v>
      </c>
      <c r="BL328" s="192"/>
      <c r="BM328" s="202">
        <v>15</v>
      </c>
      <c r="BN328" s="211">
        <v>750000</v>
      </c>
      <c r="BO328" s="202" t="s">
        <v>958</v>
      </c>
    </row>
    <row r="329" spans="1:67" x14ac:dyDescent="0.25">
      <c r="A329" s="340"/>
      <c r="B329" s="384"/>
      <c r="C329" s="386"/>
      <c r="D329" s="385"/>
      <c r="E329" s="390"/>
      <c r="F329" s="78" t="s">
        <v>1238</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223"/>
      <c r="AZ329" s="223"/>
      <c r="BA329" s="223"/>
      <c r="BB329" s="223"/>
      <c r="BC329" s="223"/>
      <c r="BD329" s="223"/>
      <c r="BE329" s="223"/>
      <c r="BF329" s="223"/>
      <c r="BG329" s="223"/>
      <c r="BH329" s="223"/>
      <c r="BI329" s="223"/>
      <c r="BJ329" s="223"/>
      <c r="BK329" s="98">
        <f>SUM(G329:N329)</f>
        <v>322399</v>
      </c>
      <c r="BL329" s="192"/>
      <c r="BM329" s="202">
        <v>3</v>
      </c>
      <c r="BN329" s="211">
        <v>479089</v>
      </c>
      <c r="BO329" s="202" t="s">
        <v>917</v>
      </c>
    </row>
    <row r="330" spans="1:67" x14ac:dyDescent="0.25">
      <c r="A330" s="340"/>
      <c r="B330" s="384"/>
      <c r="C330" s="386"/>
      <c r="D330" s="385"/>
      <c r="E330" s="390"/>
      <c r="F330" s="78" t="s">
        <v>1180</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223"/>
      <c r="AZ330" s="223"/>
      <c r="BA330" s="223"/>
      <c r="BB330" s="223"/>
      <c r="BC330" s="223"/>
      <c r="BD330" s="223"/>
      <c r="BE330" s="223"/>
      <c r="BF330" s="223"/>
      <c r="BG330" s="223"/>
      <c r="BH330" s="223"/>
      <c r="BI330" s="223"/>
      <c r="BJ330" s="223"/>
      <c r="BK330" s="98">
        <f>SUM(G330:N330)</f>
        <v>164360</v>
      </c>
      <c r="BL330" s="192"/>
      <c r="BM330" s="202"/>
      <c r="BN330" s="211"/>
      <c r="BO330" s="202"/>
    </row>
    <row r="331" spans="1:67" x14ac:dyDescent="0.25">
      <c r="A331" s="340"/>
      <c r="B331" s="384"/>
      <c r="C331" s="386"/>
      <c r="D331" s="385"/>
      <c r="E331" s="390"/>
      <c r="F331" s="78" t="s">
        <v>1182</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223"/>
      <c r="AZ331" s="223"/>
      <c r="BA331" s="223"/>
      <c r="BB331" s="223"/>
      <c r="BC331" s="223"/>
      <c r="BD331" s="223"/>
      <c r="BE331" s="223"/>
      <c r="BF331" s="223"/>
      <c r="BG331" s="223"/>
      <c r="BH331" s="223"/>
      <c r="BI331" s="223"/>
      <c r="BJ331" s="223"/>
      <c r="BK331" s="98">
        <f>SUM(G331:N331)</f>
        <v>1352813</v>
      </c>
      <c r="BL331" s="192"/>
      <c r="BM331" s="202">
        <v>19</v>
      </c>
      <c r="BN331" s="211">
        <v>1407331.87</v>
      </c>
      <c r="BO331" s="202" t="s">
        <v>15</v>
      </c>
    </row>
    <row r="332" spans="1:67" x14ac:dyDescent="0.25">
      <c r="A332" s="341"/>
      <c r="B332" s="384"/>
      <c r="C332" s="386"/>
      <c r="D332" s="385"/>
      <c r="E332" s="390"/>
      <c r="F332" s="78" t="s">
        <v>1198</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223"/>
      <c r="AZ332" s="223"/>
      <c r="BA332" s="223"/>
      <c r="BB332" s="223"/>
      <c r="BC332" s="223"/>
      <c r="BD332" s="223"/>
      <c r="BE332" s="223"/>
      <c r="BF332" s="223"/>
      <c r="BG332" s="223"/>
      <c r="BH332" s="223"/>
      <c r="BI332" s="223"/>
      <c r="BJ332" s="223"/>
      <c r="BK332" s="98">
        <v>189647</v>
      </c>
      <c r="BL332" s="192"/>
      <c r="BM332" s="202"/>
      <c r="BN332" s="211"/>
      <c r="BO332" s="202"/>
    </row>
    <row r="333" spans="1:67" x14ac:dyDescent="0.25">
      <c r="A333" s="68"/>
      <c r="B333" s="21" t="s">
        <v>132</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f>SUM(BK327:BK332)</f>
        <v>2699304</v>
      </c>
      <c r="BL333" s="193">
        <f>BK333/E327</f>
        <v>0.9999998073577856</v>
      </c>
      <c r="BM333" s="202"/>
      <c r="BN333" s="211"/>
      <c r="BO333" s="202"/>
    </row>
    <row r="334" spans="1:67" ht="15" customHeight="1" x14ac:dyDescent="0.25">
      <c r="A334" s="339">
        <v>39</v>
      </c>
      <c r="B334" s="342" t="s">
        <v>1225</v>
      </c>
      <c r="C334" s="359" t="s">
        <v>1226</v>
      </c>
      <c r="D334" s="371" t="s">
        <v>1745</v>
      </c>
      <c r="E334" s="27"/>
      <c r="F334" s="7" t="s">
        <v>1198</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f>SUM(G334:N334)</f>
        <v>926573</v>
      </c>
      <c r="BL334" s="192"/>
      <c r="BM334" s="202">
        <v>8</v>
      </c>
      <c r="BN334" s="211">
        <v>926369</v>
      </c>
      <c r="BO334" s="202"/>
    </row>
    <row r="335" spans="1:67" ht="15" customHeight="1" x14ac:dyDescent="0.25">
      <c r="A335" s="340"/>
      <c r="B335" s="343"/>
      <c r="C335" s="360"/>
      <c r="D335" s="375"/>
      <c r="E335" s="139"/>
      <c r="F335" s="7" t="s">
        <v>1183</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f>SUM(G335:N335)</f>
        <v>951975</v>
      </c>
      <c r="BL335" s="192"/>
      <c r="BM335" s="202">
        <v>5</v>
      </c>
      <c r="BN335" s="211">
        <v>794672</v>
      </c>
      <c r="BO335" s="202"/>
    </row>
    <row r="336" spans="1:67" x14ac:dyDescent="0.25">
      <c r="A336" s="340"/>
      <c r="B336" s="343"/>
      <c r="C336" s="360"/>
      <c r="D336" s="375"/>
      <c r="E336" s="139"/>
      <c r="F336" s="7" t="s">
        <v>1746</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f>SUM(G336:N336)</f>
        <v>300000</v>
      </c>
      <c r="BL336" s="192"/>
      <c r="BM336" s="202">
        <v>6</v>
      </c>
      <c r="BN336" s="211">
        <v>299135</v>
      </c>
      <c r="BO336" s="202" t="s">
        <v>16</v>
      </c>
    </row>
    <row r="337" spans="1:67" ht="19.5" customHeight="1" x14ac:dyDescent="0.25">
      <c r="A337" s="340"/>
      <c r="B337" s="343"/>
      <c r="C337" s="360"/>
      <c r="D337" s="375"/>
      <c r="E337" s="142">
        <v>2607180.31</v>
      </c>
      <c r="F337" s="7" t="s">
        <v>1180</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v>160000</v>
      </c>
      <c r="BL337" s="192"/>
      <c r="BM337" s="202">
        <v>1</v>
      </c>
      <c r="BN337" s="211">
        <v>80000</v>
      </c>
      <c r="BO337" s="202"/>
    </row>
    <row r="338" spans="1:67" x14ac:dyDescent="0.25">
      <c r="A338" s="340"/>
      <c r="B338" s="343"/>
      <c r="C338" s="360"/>
      <c r="D338" s="375"/>
      <c r="E338" s="142"/>
      <c r="F338" s="7" t="s">
        <v>1238</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v>51121</v>
      </c>
      <c r="BL338" s="192"/>
      <c r="BM338" s="202"/>
      <c r="BN338" s="211"/>
      <c r="BO338" s="202"/>
    </row>
    <row r="339" spans="1:67" x14ac:dyDescent="0.25">
      <c r="A339" s="340"/>
      <c r="B339" s="343"/>
      <c r="C339" s="360"/>
      <c r="D339" s="375"/>
      <c r="E339" s="142"/>
      <c r="F339" s="7" t="s">
        <v>1185</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v>80000</v>
      </c>
      <c r="BL339" s="192"/>
      <c r="BM339" s="202"/>
      <c r="BN339" s="211"/>
      <c r="BO339" s="202"/>
    </row>
    <row r="340" spans="1:67" x14ac:dyDescent="0.25">
      <c r="A340" s="340"/>
      <c r="B340" s="343"/>
      <c r="C340" s="360"/>
      <c r="D340" s="375"/>
      <c r="E340" s="139"/>
      <c r="F340" s="7" t="s">
        <v>1227</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v>80000</v>
      </c>
      <c r="BL340" s="192"/>
      <c r="BM340" s="202"/>
      <c r="BN340" s="211"/>
      <c r="BO340" s="202"/>
    </row>
    <row r="341" spans="1:67" x14ac:dyDescent="0.25">
      <c r="A341" s="341"/>
      <c r="B341" s="344"/>
      <c r="C341" s="361"/>
      <c r="D341" s="376"/>
      <c r="E341" s="17"/>
      <c r="F341" s="7" t="s">
        <v>1228</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v>57511</v>
      </c>
      <c r="BL341" s="192"/>
      <c r="BM341" s="202"/>
      <c r="BN341" s="211"/>
      <c r="BO341" s="202"/>
    </row>
    <row r="342" spans="1:67" x14ac:dyDescent="0.25">
      <c r="A342" s="69"/>
      <c r="B342" s="23" t="s">
        <v>132</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f>SUM(BK334:BK341)</f>
        <v>2607180</v>
      </c>
      <c r="BL342" s="193">
        <f>BK342/E337</f>
        <v>0.99999988109759852</v>
      </c>
      <c r="BM342" s="202"/>
      <c r="BN342" s="211"/>
      <c r="BO342" s="202"/>
    </row>
    <row r="343" spans="1:67" x14ac:dyDescent="0.25">
      <c r="A343" s="339">
        <v>40</v>
      </c>
      <c r="B343" s="342" t="s">
        <v>1231</v>
      </c>
      <c r="C343" s="359" t="s">
        <v>1232</v>
      </c>
      <c r="D343" s="371" t="s">
        <v>1747</v>
      </c>
      <c r="E343" s="365">
        <v>1743452.61</v>
      </c>
      <c r="F343" s="7" t="s">
        <v>1229</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v>755614.51</v>
      </c>
      <c r="BL343" s="192"/>
      <c r="BM343" s="202">
        <v>8</v>
      </c>
      <c r="BN343" s="211">
        <v>703245</v>
      </c>
      <c r="BO343" s="202"/>
    </row>
    <row r="344" spans="1:67" x14ac:dyDescent="0.25">
      <c r="A344" s="340"/>
      <c r="B344" s="343"/>
      <c r="C344" s="360"/>
      <c r="D344" s="375"/>
      <c r="E344" s="366"/>
      <c r="F344" s="7" t="s">
        <v>1230</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v>376080.98</v>
      </c>
      <c r="BL344" s="192"/>
      <c r="BM344" s="202">
        <v>5</v>
      </c>
      <c r="BN344" s="211">
        <v>375881.66</v>
      </c>
      <c r="BO344" s="202" t="s">
        <v>918</v>
      </c>
    </row>
    <row r="345" spans="1:67" x14ac:dyDescent="0.25">
      <c r="A345" s="340"/>
      <c r="B345" s="343"/>
      <c r="C345" s="360"/>
      <c r="D345" s="375"/>
      <c r="E345" s="366"/>
      <c r="F345" s="7" t="s">
        <v>1233</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v>326948.58</v>
      </c>
      <c r="BL345" s="192"/>
      <c r="BM345" s="202">
        <v>5</v>
      </c>
      <c r="BN345" s="211">
        <v>325508.95</v>
      </c>
      <c r="BO345" s="202"/>
    </row>
    <row r="346" spans="1:67" x14ac:dyDescent="0.25">
      <c r="A346" s="340"/>
      <c r="B346" s="343"/>
      <c r="C346" s="360"/>
      <c r="D346" s="375"/>
      <c r="E346" s="366"/>
      <c r="F346" s="7" t="s">
        <v>880</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v>130779.43</v>
      </c>
      <c r="BL346" s="192"/>
      <c r="BM346" s="202"/>
      <c r="BN346" s="211"/>
      <c r="BO346" s="202"/>
    </row>
    <row r="347" spans="1:67" x14ac:dyDescent="0.25">
      <c r="A347" s="340"/>
      <c r="B347" s="343"/>
      <c r="C347" s="360"/>
      <c r="D347" s="375"/>
      <c r="E347" s="366"/>
      <c r="F347" s="7" t="s">
        <v>1234</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v>52311.78</v>
      </c>
      <c r="BL347" s="192"/>
      <c r="BM347" s="202"/>
      <c r="BN347" s="211"/>
      <c r="BO347" s="202"/>
    </row>
    <row r="348" spans="1:67" x14ac:dyDescent="0.25">
      <c r="A348" s="340"/>
      <c r="B348" s="343"/>
      <c r="C348" s="360"/>
      <c r="D348" s="375"/>
      <c r="E348" s="366"/>
      <c r="F348" s="7" t="s">
        <v>1235</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v>58124.19</v>
      </c>
      <c r="BL348" s="192" t="s">
        <v>1723</v>
      </c>
      <c r="BM348" s="202">
        <v>1</v>
      </c>
      <c r="BN348" s="211">
        <v>54003.7</v>
      </c>
      <c r="BO348" s="202"/>
    </row>
    <row r="349" spans="1:67" x14ac:dyDescent="0.25">
      <c r="A349" s="341"/>
      <c r="B349" s="344"/>
      <c r="C349" s="361"/>
      <c r="D349" s="376"/>
      <c r="E349" s="367"/>
      <c r="F349" s="7" t="s">
        <v>1236</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v>43593.14</v>
      </c>
      <c r="BL349" s="192"/>
      <c r="BM349" s="202"/>
      <c r="BN349" s="211"/>
      <c r="BO349" s="202"/>
    </row>
    <row r="350" spans="1:67" x14ac:dyDescent="0.25">
      <c r="A350" s="69"/>
      <c r="B350" s="23" t="s">
        <v>132</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f>SUM(BK343:BK349)</f>
        <v>1743452.6099999999</v>
      </c>
      <c r="BL350" s="193">
        <f>BK350/E343</f>
        <v>0.99999999999999989</v>
      </c>
      <c r="BM350" s="202"/>
      <c r="BN350" s="211"/>
      <c r="BO350" s="202"/>
    </row>
    <row r="351" spans="1:67" x14ac:dyDescent="0.25">
      <c r="A351" s="339">
        <v>41</v>
      </c>
      <c r="B351" s="342" t="s">
        <v>1237</v>
      </c>
      <c r="C351" s="359" t="s">
        <v>1232</v>
      </c>
      <c r="D351" s="371" t="s">
        <v>1748</v>
      </c>
      <c r="E351" s="180"/>
      <c r="F351" s="7" t="s">
        <v>1185</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8">
        <f>G351+H351+I351+J351+K351+L351+M351+N351</f>
        <v>1506898</v>
      </c>
      <c r="BL351" s="192"/>
      <c r="BM351" s="202">
        <v>16</v>
      </c>
      <c r="BN351" s="211">
        <v>1506342</v>
      </c>
      <c r="BO351" s="202" t="s">
        <v>17</v>
      </c>
    </row>
    <row r="352" spans="1:67" x14ac:dyDescent="0.25">
      <c r="A352" s="340"/>
      <c r="B352" s="343"/>
      <c r="C352" s="360"/>
      <c r="D352" s="375"/>
      <c r="E352" s="139"/>
      <c r="F352" s="7" t="s">
        <v>1183</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8">
        <v>164389</v>
      </c>
      <c r="BL352" s="192"/>
      <c r="BM352" s="202">
        <v>2</v>
      </c>
      <c r="BN352" s="211">
        <v>163692</v>
      </c>
      <c r="BO352" s="202"/>
    </row>
    <row r="353" spans="1:67" x14ac:dyDescent="0.25">
      <c r="A353" s="340"/>
      <c r="B353" s="343"/>
      <c r="C353" s="360"/>
      <c r="D353" s="375"/>
      <c r="E353" s="142">
        <v>2013769.31</v>
      </c>
      <c r="F353" s="7" t="s">
        <v>1238</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8">
        <v>164389</v>
      </c>
      <c r="BL353" s="192"/>
      <c r="BM353" s="202">
        <v>1</v>
      </c>
      <c r="BN353" s="211">
        <v>164280</v>
      </c>
      <c r="BO353" s="202"/>
    </row>
    <row r="354" spans="1:67" x14ac:dyDescent="0.25">
      <c r="A354" s="340"/>
      <c r="B354" s="343"/>
      <c r="C354" s="360"/>
      <c r="D354" s="375"/>
      <c r="E354" s="139"/>
      <c r="F354" s="7" t="s">
        <v>1180</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8">
        <f>G354+H354+I354+J354+K354+L354+M354+N354</f>
        <v>136991</v>
      </c>
      <c r="BL354" s="192" t="s">
        <v>1723</v>
      </c>
      <c r="BM354" s="202">
        <v>1</v>
      </c>
      <c r="BN354" s="211">
        <v>136000</v>
      </c>
      <c r="BO354" s="202"/>
    </row>
    <row r="355" spans="1:67" x14ac:dyDescent="0.25">
      <c r="A355" s="341"/>
      <c r="B355" s="344"/>
      <c r="C355" s="361"/>
      <c r="D355" s="376"/>
      <c r="E355" s="17"/>
      <c r="F355" s="7" t="s">
        <v>1182</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8">
        <f>G355+H355+I355+J355+K355+L355+M355+N355</f>
        <v>41102</v>
      </c>
      <c r="BL355" s="192"/>
      <c r="BM355" s="202">
        <v>1</v>
      </c>
      <c r="BN355" s="211">
        <v>41092</v>
      </c>
      <c r="BO355" s="202"/>
    </row>
    <row r="356" spans="1:67" x14ac:dyDescent="0.25">
      <c r="A356" s="69"/>
      <c r="B356" s="23" t="s">
        <v>132</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107"/>
      <c r="AZ356" s="107"/>
      <c r="BA356" s="107"/>
      <c r="BB356" s="107"/>
      <c r="BC356" s="107"/>
      <c r="BD356" s="107"/>
      <c r="BE356" s="107"/>
      <c r="BF356" s="107"/>
      <c r="BG356" s="107"/>
      <c r="BH356" s="107"/>
      <c r="BI356" s="107"/>
      <c r="BJ356" s="107"/>
      <c r="BK356" s="94">
        <f>SUM(BK351:BK355)</f>
        <v>2013769</v>
      </c>
      <c r="BL356" s="193">
        <f>BK356/E353</f>
        <v>0.99999984605982495</v>
      </c>
      <c r="BM356" s="202"/>
      <c r="BN356" s="211"/>
      <c r="BO356" s="202"/>
    </row>
    <row r="357" spans="1:67" x14ac:dyDescent="0.25">
      <c r="A357" s="339">
        <v>42</v>
      </c>
      <c r="B357" s="342" t="s">
        <v>1239</v>
      </c>
      <c r="C357" s="359" t="s">
        <v>1240</v>
      </c>
      <c r="D357" s="371" t="s">
        <v>459</v>
      </c>
      <c r="E357" s="365">
        <v>2038661.7200000002</v>
      </c>
      <c r="F357" s="7" t="s">
        <v>1113</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c r="AZ357" s="138"/>
      <c r="BA357" s="138"/>
      <c r="BB357" s="138"/>
      <c r="BC357" s="138"/>
      <c r="BD357" s="138"/>
      <c r="BE357" s="138"/>
      <c r="BF357" s="138"/>
      <c r="BG357" s="138"/>
      <c r="BH357" s="138"/>
      <c r="BI357" s="138"/>
      <c r="BJ357" s="138"/>
      <c r="BK357" s="138">
        <v>272825</v>
      </c>
      <c r="BL357" s="192"/>
      <c r="BM357" s="202">
        <v>4</v>
      </c>
      <c r="BN357" s="211">
        <v>267571</v>
      </c>
      <c r="BO357" s="202" t="s">
        <v>1411</v>
      </c>
    </row>
    <row r="358" spans="1:67" x14ac:dyDescent="0.25">
      <c r="A358" s="340"/>
      <c r="B358" s="343"/>
      <c r="C358" s="360"/>
      <c r="D358" s="360"/>
      <c r="E358" s="366"/>
      <c r="F358" s="7" t="s">
        <v>1149</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c r="AZ358" s="138"/>
      <c r="BA358" s="138"/>
      <c r="BB358" s="138"/>
      <c r="BC358" s="138"/>
      <c r="BD358" s="138"/>
      <c r="BE358" s="138"/>
      <c r="BF358" s="138"/>
      <c r="BG358" s="138"/>
      <c r="BH358" s="138"/>
      <c r="BI358" s="138"/>
      <c r="BJ358" s="138"/>
      <c r="BK358" s="138">
        <v>334000</v>
      </c>
      <c r="BL358" s="192"/>
      <c r="BM358" s="202">
        <v>10</v>
      </c>
      <c r="BN358" s="211">
        <v>430000</v>
      </c>
      <c r="BO358" s="202" t="s">
        <v>977</v>
      </c>
    </row>
    <row r="359" spans="1:67" x14ac:dyDescent="0.25">
      <c r="A359" s="340"/>
      <c r="B359" s="343"/>
      <c r="C359" s="360"/>
      <c r="D359" s="360"/>
      <c r="E359" s="366"/>
      <c r="F359" s="7" t="s">
        <v>1092</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c r="AZ359" s="138"/>
      <c r="BA359" s="138"/>
      <c r="BB359" s="138"/>
      <c r="BC359" s="138"/>
      <c r="BD359" s="138"/>
      <c r="BE359" s="138"/>
      <c r="BF359" s="138"/>
      <c r="BG359" s="138"/>
      <c r="BH359" s="138"/>
      <c r="BI359" s="138"/>
      <c r="BJ359" s="138"/>
      <c r="BK359" s="138">
        <v>586350</v>
      </c>
      <c r="BL359" s="192"/>
      <c r="BM359" s="202">
        <v>10</v>
      </c>
      <c r="BN359" s="211">
        <v>580000</v>
      </c>
      <c r="BO359" s="202" t="s">
        <v>1412</v>
      </c>
    </row>
    <row r="360" spans="1:67" x14ac:dyDescent="0.25">
      <c r="A360" s="340"/>
      <c r="B360" s="343"/>
      <c r="C360" s="360"/>
      <c r="D360" s="360"/>
      <c r="E360" s="366"/>
      <c r="F360" s="7" t="s">
        <v>1115</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c r="AZ360" s="138"/>
      <c r="BA360" s="138"/>
      <c r="BB360" s="138"/>
      <c r="BC360" s="138"/>
      <c r="BD360" s="138"/>
      <c r="BE360" s="138"/>
      <c r="BF360" s="138"/>
      <c r="BG360" s="138"/>
      <c r="BH360" s="138"/>
      <c r="BI360" s="138"/>
      <c r="BJ360" s="138"/>
      <c r="BK360" s="138">
        <v>272720</v>
      </c>
      <c r="BL360" s="192"/>
      <c r="BM360" s="202">
        <v>1</v>
      </c>
      <c r="BN360" s="211">
        <v>89626</v>
      </c>
      <c r="BO360" s="202" t="s">
        <v>50</v>
      </c>
    </row>
    <row r="361" spans="1:67" x14ac:dyDescent="0.25">
      <c r="A361" s="340"/>
      <c r="B361" s="343"/>
      <c r="C361" s="360"/>
      <c r="D361" s="360"/>
      <c r="E361" s="366"/>
      <c r="F361" s="7" t="s">
        <v>1143</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c r="AZ361" s="138"/>
      <c r="BA361" s="138"/>
      <c r="BB361" s="138"/>
      <c r="BC361" s="138"/>
      <c r="BD361" s="138"/>
      <c r="BE361" s="138"/>
      <c r="BF361" s="138"/>
      <c r="BG361" s="138"/>
      <c r="BH361" s="138"/>
      <c r="BI361" s="138"/>
      <c r="BJ361" s="138"/>
      <c r="BK361" s="138">
        <v>136380</v>
      </c>
      <c r="BL361" s="192"/>
      <c r="BM361" s="202"/>
      <c r="BN361" s="211"/>
      <c r="BO361" s="202" t="s">
        <v>170</v>
      </c>
    </row>
    <row r="362" spans="1:67" x14ac:dyDescent="0.25">
      <c r="A362" s="340"/>
      <c r="B362" s="343"/>
      <c r="C362" s="360"/>
      <c r="D362" s="360"/>
      <c r="E362" s="366"/>
      <c r="F362" s="7" t="s">
        <v>1241</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c r="AZ362" s="138"/>
      <c r="BA362" s="138"/>
      <c r="BB362" s="138"/>
      <c r="BC362" s="138"/>
      <c r="BD362" s="138"/>
      <c r="BE362" s="138"/>
      <c r="BF362" s="138"/>
      <c r="BG362" s="138"/>
      <c r="BH362" s="138"/>
      <c r="BI362" s="138"/>
      <c r="BJ362" s="138"/>
      <c r="BK362" s="138">
        <v>102265</v>
      </c>
      <c r="BL362" s="192"/>
      <c r="BM362" s="202"/>
      <c r="BN362" s="211"/>
      <c r="BO362" s="202"/>
    </row>
    <row r="363" spans="1:67" x14ac:dyDescent="0.25">
      <c r="A363" s="341"/>
      <c r="B363" s="344"/>
      <c r="C363" s="361"/>
      <c r="D363" s="361"/>
      <c r="E363" s="367"/>
      <c r="F363" s="7" t="s">
        <v>1093</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c r="AZ363" s="138"/>
      <c r="BA363" s="138"/>
      <c r="BB363" s="138"/>
      <c r="BC363" s="138"/>
      <c r="BD363" s="138"/>
      <c r="BE363" s="138"/>
      <c r="BF363" s="138"/>
      <c r="BG363" s="138"/>
      <c r="BH363" s="138"/>
      <c r="BI363" s="138"/>
      <c r="BJ363" s="138"/>
      <c r="BK363" s="138">
        <v>334121.40999999997</v>
      </c>
      <c r="BL363" s="192"/>
      <c r="BM363" s="202"/>
      <c r="BN363" s="211"/>
      <c r="BO363" s="202"/>
    </row>
    <row r="364" spans="1:67" x14ac:dyDescent="0.25">
      <c r="A364" s="69"/>
      <c r="B364" s="23" t="s">
        <v>132</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94">
        <f>SUM(BK357:BK363)</f>
        <v>2038661.41</v>
      </c>
      <c r="BL364" s="193">
        <f>BK364/E357</f>
        <v>0.99999984793946084</v>
      </c>
      <c r="BM364" s="202"/>
      <c r="BN364" s="211"/>
      <c r="BO364" s="202"/>
    </row>
    <row r="365" spans="1:67" x14ac:dyDescent="0.25">
      <c r="A365" s="339">
        <v>43</v>
      </c>
      <c r="B365" s="342" t="s">
        <v>1246</v>
      </c>
      <c r="C365" s="359" t="s">
        <v>1240</v>
      </c>
      <c r="D365" s="371" t="s">
        <v>460</v>
      </c>
      <c r="E365" s="365">
        <v>1291793.31</v>
      </c>
      <c r="F365" s="51" t="s">
        <v>1242</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8">
        <v>17267</v>
      </c>
      <c r="BL365" s="192"/>
      <c r="BM365" s="202">
        <v>1</v>
      </c>
      <c r="BN365" s="211">
        <v>17206.7</v>
      </c>
      <c r="BO365" s="202" t="s">
        <v>51</v>
      </c>
    </row>
    <row r="366" spans="1:67" x14ac:dyDescent="0.25">
      <c r="A366" s="340"/>
      <c r="B366" s="343"/>
      <c r="C366" s="360"/>
      <c r="D366" s="360"/>
      <c r="E366" s="366"/>
      <c r="F366" s="7" t="s">
        <v>1243</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8">
        <v>78669</v>
      </c>
      <c r="BL366" s="192"/>
      <c r="BM366" s="202">
        <v>1</v>
      </c>
      <c r="BN366" s="211">
        <v>31186.94</v>
      </c>
      <c r="BO366" s="202" t="s">
        <v>52</v>
      </c>
    </row>
    <row r="367" spans="1:67" x14ac:dyDescent="0.25">
      <c r="A367" s="340"/>
      <c r="B367" s="343"/>
      <c r="C367" s="360"/>
      <c r="D367" s="360"/>
      <c r="E367" s="366"/>
      <c r="F367" s="7" t="s">
        <v>1244</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8">
        <v>35000</v>
      </c>
      <c r="BL367" s="192"/>
      <c r="BM367" s="202">
        <v>2</v>
      </c>
      <c r="BN367" s="211">
        <v>70000</v>
      </c>
      <c r="BO367" s="202" t="s">
        <v>978</v>
      </c>
    </row>
    <row r="368" spans="1:67" x14ac:dyDescent="0.25">
      <c r="A368" s="340"/>
      <c r="B368" s="343"/>
      <c r="C368" s="360"/>
      <c r="D368" s="360"/>
      <c r="E368" s="366"/>
      <c r="F368" s="7" t="s">
        <v>1245</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8">
        <v>241730</v>
      </c>
      <c r="BL368" s="192"/>
      <c r="BM368" s="202">
        <v>7</v>
      </c>
      <c r="BN368" s="211">
        <v>240694</v>
      </c>
      <c r="BO368" s="202" t="s">
        <v>53</v>
      </c>
    </row>
    <row r="369" spans="1:67" x14ac:dyDescent="0.25">
      <c r="A369" s="340"/>
      <c r="B369" s="343"/>
      <c r="C369" s="360"/>
      <c r="D369" s="360"/>
      <c r="E369" s="366"/>
      <c r="F369" s="7" t="s">
        <v>1247</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8">
        <v>70000</v>
      </c>
      <c r="BL369" s="192"/>
      <c r="BM369" s="202">
        <v>1</v>
      </c>
      <c r="BN369" s="211">
        <v>68580</v>
      </c>
      <c r="BO369" s="202" t="s">
        <v>54</v>
      </c>
    </row>
    <row r="370" spans="1:67" x14ac:dyDescent="0.25">
      <c r="A370" s="340"/>
      <c r="B370" s="343"/>
      <c r="C370" s="360"/>
      <c r="D370" s="360"/>
      <c r="E370" s="366"/>
      <c r="F370" s="7" t="s">
        <v>1248</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8">
        <v>250000</v>
      </c>
      <c r="BL370" s="192"/>
      <c r="BM370" s="202">
        <v>4</v>
      </c>
      <c r="BN370" s="211">
        <v>245321.21</v>
      </c>
      <c r="BO370" s="202" t="s">
        <v>979</v>
      </c>
    </row>
    <row r="371" spans="1:67" x14ac:dyDescent="0.25">
      <c r="A371" s="340"/>
      <c r="B371" s="343"/>
      <c r="C371" s="360"/>
      <c r="D371" s="360"/>
      <c r="E371" s="366"/>
      <c r="F371" s="7" t="s">
        <v>1249</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8">
        <v>51799</v>
      </c>
      <c r="BL371" s="192"/>
      <c r="BM371" s="202"/>
      <c r="BN371" s="211"/>
      <c r="BO371" s="202"/>
    </row>
    <row r="372" spans="1:67" x14ac:dyDescent="0.25">
      <c r="A372" s="340"/>
      <c r="B372" s="343"/>
      <c r="C372" s="360"/>
      <c r="D372" s="360"/>
      <c r="E372" s="366"/>
      <c r="F372" s="7" t="s">
        <v>1250</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8">
        <v>51799</v>
      </c>
      <c r="BL372" s="192"/>
      <c r="BM372" s="202">
        <v>4</v>
      </c>
      <c r="BN372" s="211">
        <v>39814</v>
      </c>
      <c r="BO372" s="202" t="s">
        <v>979</v>
      </c>
    </row>
    <row r="373" spans="1:67" x14ac:dyDescent="0.25">
      <c r="A373" s="340"/>
      <c r="B373" s="343"/>
      <c r="C373" s="360"/>
      <c r="D373" s="360"/>
      <c r="E373" s="366"/>
      <c r="F373" s="7" t="s">
        <v>1251</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6"/>
      <c r="AZ373" s="96"/>
      <c r="BA373" s="96"/>
      <c r="BB373" s="96"/>
      <c r="BC373" s="96"/>
      <c r="BD373" s="96"/>
      <c r="BE373" s="96"/>
      <c r="BF373" s="96"/>
      <c r="BG373" s="96"/>
      <c r="BH373" s="96"/>
      <c r="BI373" s="96"/>
      <c r="BJ373" s="96"/>
      <c r="BK373" s="98">
        <v>108073</v>
      </c>
      <c r="BL373" s="192"/>
      <c r="BM373" s="202"/>
      <c r="BN373" s="211"/>
      <c r="BO373" s="202"/>
    </row>
    <row r="374" spans="1:67" x14ac:dyDescent="0.25">
      <c r="A374" s="341"/>
      <c r="B374" s="344"/>
      <c r="C374" s="361"/>
      <c r="D374" s="361"/>
      <c r="E374" s="367"/>
      <c r="F374" s="7" t="s">
        <v>1252</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6"/>
      <c r="AZ374" s="96"/>
      <c r="BA374" s="96"/>
      <c r="BB374" s="96"/>
      <c r="BC374" s="96"/>
      <c r="BD374" s="96"/>
      <c r="BE374" s="96"/>
      <c r="BF374" s="96"/>
      <c r="BG374" s="96"/>
      <c r="BH374" s="96"/>
      <c r="BI374" s="96"/>
      <c r="BJ374" s="96"/>
      <c r="BK374" s="98">
        <v>25000</v>
      </c>
      <c r="BL374" s="192"/>
      <c r="BM374" s="202"/>
      <c r="BN374" s="211"/>
      <c r="BO374" s="202"/>
    </row>
    <row r="375" spans="1:67" x14ac:dyDescent="0.25">
      <c r="A375" s="209"/>
      <c r="B375" s="210"/>
      <c r="C375" s="139"/>
      <c r="D375" s="216"/>
      <c r="E375" s="217"/>
      <c r="F375" s="77" t="s">
        <v>610</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6"/>
      <c r="AZ375" s="96"/>
      <c r="BA375" s="96"/>
      <c r="BB375" s="96"/>
      <c r="BC375" s="96"/>
      <c r="BD375" s="96"/>
      <c r="BE375" s="96"/>
      <c r="BF375" s="96"/>
      <c r="BG375" s="96"/>
      <c r="BH375" s="96"/>
      <c r="BI375" s="96"/>
      <c r="BJ375" s="96"/>
      <c r="BK375" s="98">
        <v>362456</v>
      </c>
      <c r="BL375" s="192"/>
      <c r="BM375" s="202">
        <v>7</v>
      </c>
      <c r="BN375" s="211">
        <v>350000</v>
      </c>
      <c r="BO375" s="202"/>
    </row>
    <row r="376" spans="1:67" x14ac:dyDescent="0.25">
      <c r="A376" s="69"/>
      <c r="B376" s="23" t="s">
        <v>132</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107"/>
      <c r="AZ376" s="107"/>
      <c r="BA376" s="107"/>
      <c r="BB376" s="107"/>
      <c r="BC376" s="107"/>
      <c r="BD376" s="107"/>
      <c r="BE376" s="107"/>
      <c r="BF376" s="107"/>
      <c r="BG376" s="107"/>
      <c r="BH376" s="107"/>
      <c r="BI376" s="107"/>
      <c r="BJ376" s="107"/>
      <c r="BK376" s="94">
        <f>SUM(BK365:BK375)</f>
        <v>1291793</v>
      </c>
      <c r="BL376" s="193">
        <f>BK376/E365</f>
        <v>0.99999976002352875</v>
      </c>
      <c r="BM376" s="202"/>
      <c r="BN376" s="211"/>
      <c r="BO376" s="202"/>
    </row>
    <row r="377" spans="1:67" x14ac:dyDescent="0.25">
      <c r="A377" s="339">
        <v>44</v>
      </c>
      <c r="B377" s="342" t="s">
        <v>157</v>
      </c>
      <c r="C377" s="359" t="s">
        <v>1240</v>
      </c>
      <c r="D377" s="371" t="s">
        <v>461</v>
      </c>
      <c r="E377" s="365">
        <v>874386.31</v>
      </c>
      <c r="F377" s="165" t="s">
        <v>1253</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v>237911</v>
      </c>
      <c r="BL377" s="192"/>
      <c r="BM377" s="202">
        <v>1</v>
      </c>
      <c r="BN377" s="211">
        <v>137000</v>
      </c>
      <c r="BO377" s="202" t="s">
        <v>171</v>
      </c>
    </row>
    <row r="378" spans="1:67" x14ac:dyDescent="0.25">
      <c r="A378" s="340"/>
      <c r="B378" s="343"/>
      <c r="C378" s="360"/>
      <c r="D378" s="375"/>
      <c r="E378" s="366"/>
      <c r="F378" s="165" t="s">
        <v>541</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v>132185</v>
      </c>
      <c r="BL378" s="192"/>
      <c r="BM378" s="202">
        <v>1</v>
      </c>
      <c r="BN378" s="211">
        <v>85881</v>
      </c>
      <c r="BO378" s="202" t="s">
        <v>171</v>
      </c>
    </row>
    <row r="379" spans="1:67" x14ac:dyDescent="0.25">
      <c r="A379" s="340"/>
      <c r="B379" s="343"/>
      <c r="C379" s="360"/>
      <c r="D379" s="375"/>
      <c r="E379" s="366"/>
      <c r="F379" s="165" t="s">
        <v>158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v>118955</v>
      </c>
      <c r="BL379" s="192"/>
      <c r="BM379" s="202">
        <v>1</v>
      </c>
      <c r="BN379" s="211">
        <v>78840</v>
      </c>
      <c r="BO379" s="202" t="s">
        <v>171</v>
      </c>
    </row>
    <row r="380" spans="1:67" x14ac:dyDescent="0.25">
      <c r="A380" s="340"/>
      <c r="B380" s="343"/>
      <c r="C380" s="360"/>
      <c r="D380" s="375"/>
      <c r="E380" s="366"/>
      <c r="F380" s="165" t="s">
        <v>159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v>79334</v>
      </c>
      <c r="BL380" s="192"/>
      <c r="BM380" s="202"/>
      <c r="BN380" s="211"/>
      <c r="BO380" s="202"/>
    </row>
    <row r="381" spans="1:67" x14ac:dyDescent="0.25">
      <c r="A381" s="340"/>
      <c r="B381" s="343"/>
      <c r="C381" s="360"/>
      <c r="D381" s="375"/>
      <c r="E381" s="366"/>
      <c r="F381" s="165" t="s">
        <v>542</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v>52869</v>
      </c>
      <c r="BL381" s="192"/>
      <c r="BM381" s="202"/>
      <c r="BN381" s="211"/>
      <c r="BO381" s="202"/>
    </row>
    <row r="382" spans="1:67" x14ac:dyDescent="0.25">
      <c r="A382" s="340"/>
      <c r="B382" s="343"/>
      <c r="C382" s="360"/>
      <c r="D382" s="375"/>
      <c r="E382" s="366"/>
      <c r="F382" s="165" t="s">
        <v>543</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v>132179</v>
      </c>
      <c r="BL382" s="192"/>
      <c r="BM382" s="202"/>
      <c r="BN382" s="211"/>
      <c r="BO382" s="202"/>
    </row>
    <row r="383" spans="1:67" x14ac:dyDescent="0.25">
      <c r="A383" s="340"/>
      <c r="B383" s="343"/>
      <c r="C383" s="360"/>
      <c r="D383" s="375"/>
      <c r="E383" s="366"/>
      <c r="F383" s="165" t="s">
        <v>544</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f>J383</f>
        <v>68071</v>
      </c>
      <c r="BL383" s="192"/>
      <c r="BM383" s="202">
        <v>1</v>
      </c>
      <c r="BN383" s="211">
        <v>68071</v>
      </c>
      <c r="BO383" s="202" t="s">
        <v>171</v>
      </c>
    </row>
    <row r="384" spans="1:67" x14ac:dyDescent="0.25">
      <c r="A384" s="341"/>
      <c r="B384" s="344"/>
      <c r="C384" s="361"/>
      <c r="D384" s="376"/>
      <c r="E384" s="367"/>
      <c r="F384" s="165" t="s">
        <v>160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v>52882</v>
      </c>
      <c r="BL384" s="192"/>
      <c r="BM384" s="202">
        <v>2</v>
      </c>
      <c r="BN384" s="211">
        <v>52882</v>
      </c>
      <c r="BO384" s="202" t="s">
        <v>171</v>
      </c>
    </row>
    <row r="385" spans="1:67" x14ac:dyDescent="0.25">
      <c r="A385" s="69"/>
      <c r="B385" s="23" t="s">
        <v>132</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107"/>
      <c r="AZ385" s="107"/>
      <c r="BA385" s="107"/>
      <c r="BB385" s="107"/>
      <c r="BC385" s="107"/>
      <c r="BD385" s="107"/>
      <c r="BE385" s="107"/>
      <c r="BF385" s="107"/>
      <c r="BG385" s="107"/>
      <c r="BH385" s="107"/>
      <c r="BI385" s="107"/>
      <c r="BJ385" s="107"/>
      <c r="BK385" s="94">
        <f>SUM(BK377:BK384)</f>
        <v>874386</v>
      </c>
      <c r="BL385" s="193">
        <f>BK385/E377</f>
        <v>0.99999964546562947</v>
      </c>
      <c r="BM385" s="202"/>
      <c r="BN385" s="211"/>
      <c r="BO385" s="202"/>
    </row>
    <row r="386" spans="1:67" x14ac:dyDescent="0.25">
      <c r="A386" s="339">
        <v>45</v>
      </c>
      <c r="B386" s="342" t="s">
        <v>163</v>
      </c>
      <c r="C386" s="359" t="s">
        <v>164</v>
      </c>
      <c r="D386" s="371" t="s">
        <v>462</v>
      </c>
      <c r="E386" s="365">
        <v>2169722</v>
      </c>
      <c r="F386" s="165" t="s">
        <v>161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6"/>
      <c r="AZ386" s="96"/>
      <c r="BA386" s="96"/>
      <c r="BB386" s="96"/>
      <c r="BC386" s="96"/>
      <c r="BD386" s="96"/>
      <c r="BE386" s="96"/>
      <c r="BF386" s="96"/>
      <c r="BG386" s="96"/>
      <c r="BH386" s="96"/>
      <c r="BI386" s="96"/>
      <c r="BJ386" s="96"/>
      <c r="BK386" s="98">
        <v>659103</v>
      </c>
      <c r="BL386" s="192"/>
      <c r="BM386" s="202">
        <v>1</v>
      </c>
      <c r="BN386" s="211">
        <v>62919</v>
      </c>
      <c r="BO386" s="202" t="s">
        <v>870</v>
      </c>
    </row>
    <row r="387" spans="1:67" x14ac:dyDescent="0.25">
      <c r="A387" s="340"/>
      <c r="B387" s="343"/>
      <c r="C387" s="360"/>
      <c r="D387" s="414"/>
      <c r="E387" s="366"/>
      <c r="F387" s="165" t="s">
        <v>162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6"/>
      <c r="AZ387" s="96"/>
      <c r="BA387" s="96"/>
      <c r="BB387" s="96"/>
      <c r="BC387" s="96"/>
      <c r="BD387" s="96"/>
      <c r="BE387" s="96"/>
      <c r="BF387" s="96"/>
      <c r="BG387" s="96"/>
      <c r="BH387" s="96"/>
      <c r="BI387" s="96"/>
      <c r="BJ387" s="96"/>
      <c r="BK387" s="98">
        <v>66717</v>
      </c>
      <c r="BL387" s="192"/>
      <c r="BM387" s="202"/>
      <c r="BN387" s="211"/>
      <c r="BO387" s="202" t="s">
        <v>871</v>
      </c>
    </row>
    <row r="388" spans="1:67" x14ac:dyDescent="0.25">
      <c r="A388" s="340"/>
      <c r="B388" s="343"/>
      <c r="C388" s="360"/>
      <c r="D388" s="414"/>
      <c r="E388" s="366"/>
      <c r="F388" s="165" t="s">
        <v>165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6"/>
      <c r="AZ388" s="96"/>
      <c r="BA388" s="96"/>
      <c r="BB388" s="96"/>
      <c r="BC388" s="96"/>
      <c r="BD388" s="96"/>
      <c r="BE388" s="96"/>
      <c r="BF388" s="96"/>
      <c r="BG388" s="96"/>
      <c r="BH388" s="96"/>
      <c r="BI388" s="96"/>
      <c r="BJ388" s="96"/>
      <c r="BK388" s="98">
        <v>100000</v>
      </c>
      <c r="BL388" s="192"/>
      <c r="BM388" s="202"/>
      <c r="BN388" s="211"/>
      <c r="BO388" s="202" t="s">
        <v>988</v>
      </c>
    </row>
    <row r="389" spans="1:67" x14ac:dyDescent="0.25">
      <c r="A389" s="340"/>
      <c r="B389" s="343"/>
      <c r="C389" s="360"/>
      <c r="D389" s="414"/>
      <c r="E389" s="366"/>
      <c r="F389" s="7" t="s">
        <v>166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6"/>
      <c r="AZ389" s="96"/>
      <c r="BA389" s="96"/>
      <c r="BB389" s="96"/>
      <c r="BC389" s="96"/>
      <c r="BD389" s="96"/>
      <c r="BE389" s="96"/>
      <c r="BF389" s="96"/>
      <c r="BG389" s="96"/>
      <c r="BH389" s="96"/>
      <c r="BI389" s="96"/>
      <c r="BJ389" s="96"/>
      <c r="BK389" s="98">
        <v>220000</v>
      </c>
      <c r="BL389" s="192"/>
      <c r="BM389" s="202">
        <v>6</v>
      </c>
      <c r="BN389" s="211">
        <v>215000</v>
      </c>
      <c r="BO389" s="202"/>
    </row>
    <row r="390" spans="1:67" x14ac:dyDescent="0.25">
      <c r="A390" s="341"/>
      <c r="B390" s="344"/>
      <c r="C390" s="361"/>
      <c r="D390" s="415"/>
      <c r="E390" s="367"/>
      <c r="F390" s="7" t="s">
        <v>167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6"/>
      <c r="AZ390" s="96"/>
      <c r="BA390" s="96"/>
      <c r="BB390" s="96"/>
      <c r="BC390" s="96"/>
      <c r="BD390" s="96"/>
      <c r="BE390" s="96"/>
      <c r="BF390" s="96"/>
      <c r="BG390" s="96"/>
      <c r="BH390" s="96"/>
      <c r="BI390" s="96"/>
      <c r="BJ390" s="96"/>
      <c r="BK390" s="98">
        <v>150000</v>
      </c>
      <c r="BL390" s="192"/>
      <c r="BM390" s="202"/>
      <c r="BN390" s="211"/>
      <c r="BO390" s="202"/>
    </row>
    <row r="391" spans="1:67" x14ac:dyDescent="0.25">
      <c r="A391" s="209"/>
      <c r="B391" s="210"/>
      <c r="C391" s="139"/>
      <c r="D391" s="266"/>
      <c r="E391" s="217"/>
      <c r="F391" s="77" t="s">
        <v>772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6"/>
      <c r="AZ391" s="96"/>
      <c r="BA391" s="96"/>
      <c r="BB391" s="96"/>
      <c r="BC391" s="96"/>
      <c r="BD391" s="96"/>
      <c r="BE391" s="96"/>
      <c r="BF391" s="96"/>
      <c r="BG391" s="96"/>
      <c r="BH391" s="96"/>
      <c r="BI391" s="96"/>
      <c r="BJ391" s="96"/>
      <c r="BK391" s="98">
        <v>280000</v>
      </c>
      <c r="BL391" s="192"/>
      <c r="BM391" s="202"/>
      <c r="BN391" s="211"/>
      <c r="BO391" s="202" t="s">
        <v>989</v>
      </c>
    </row>
    <row r="392" spans="1:67" x14ac:dyDescent="0.25">
      <c r="A392" s="209"/>
      <c r="B392" s="210"/>
      <c r="C392" s="139"/>
      <c r="D392" s="266"/>
      <c r="E392" s="217"/>
      <c r="F392" s="77" t="s">
        <v>773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6"/>
      <c r="AZ392" s="96"/>
      <c r="BA392" s="96"/>
      <c r="BB392" s="96"/>
      <c r="BC392" s="96"/>
      <c r="BD392" s="96"/>
      <c r="BE392" s="96"/>
      <c r="BF392" s="96"/>
      <c r="BG392" s="96"/>
      <c r="BH392" s="96"/>
      <c r="BI392" s="96"/>
      <c r="BJ392" s="96"/>
      <c r="BK392" s="98">
        <v>150000</v>
      </c>
      <c r="BL392" s="192"/>
      <c r="BM392" s="202">
        <v>3</v>
      </c>
      <c r="BN392" s="211">
        <v>110000</v>
      </c>
      <c r="BO392" s="202"/>
    </row>
    <row r="393" spans="1:67" x14ac:dyDescent="0.25">
      <c r="A393" s="209"/>
      <c r="B393" s="210"/>
      <c r="C393" s="139"/>
      <c r="D393" s="266"/>
      <c r="E393" s="217"/>
      <c r="F393" s="77" t="s">
        <v>774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6"/>
      <c r="AZ393" s="96"/>
      <c r="BA393" s="96"/>
      <c r="BB393" s="96"/>
      <c r="BC393" s="96"/>
      <c r="BD393" s="96"/>
      <c r="BE393" s="96"/>
      <c r="BF393" s="96"/>
      <c r="BG393" s="96"/>
      <c r="BH393" s="96"/>
      <c r="BI393" s="96"/>
      <c r="BJ393" s="96"/>
      <c r="BK393" s="98">
        <v>30000</v>
      </c>
      <c r="BL393" s="192"/>
      <c r="BM393" s="202"/>
      <c r="BN393" s="211"/>
      <c r="BO393" s="202"/>
    </row>
    <row r="394" spans="1:67" x14ac:dyDescent="0.25">
      <c r="A394" s="209"/>
      <c r="B394" s="210"/>
      <c r="C394" s="139"/>
      <c r="D394" s="266"/>
      <c r="E394" s="217"/>
      <c r="F394" s="77" t="s">
        <v>775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6"/>
      <c r="AZ394" s="96"/>
      <c r="BA394" s="96"/>
      <c r="BB394" s="96"/>
      <c r="BC394" s="96"/>
      <c r="BD394" s="96"/>
      <c r="BE394" s="96"/>
      <c r="BF394" s="96"/>
      <c r="BG394" s="96"/>
      <c r="BH394" s="96"/>
      <c r="BI394" s="96"/>
      <c r="BJ394" s="96"/>
      <c r="BK394" s="98">
        <v>473845</v>
      </c>
      <c r="BL394" s="192"/>
      <c r="BM394" s="202">
        <v>4</v>
      </c>
      <c r="BN394" s="211">
        <v>206163.38</v>
      </c>
      <c r="BO394" s="202"/>
    </row>
    <row r="395" spans="1:67" x14ac:dyDescent="0.25">
      <c r="A395" s="209"/>
      <c r="B395" s="210"/>
      <c r="C395" s="139"/>
      <c r="D395" s="266"/>
      <c r="E395" s="217"/>
      <c r="F395" s="77" t="s">
        <v>776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6"/>
      <c r="AZ395" s="96"/>
      <c r="BA395" s="96"/>
      <c r="BB395" s="96"/>
      <c r="BC395" s="96"/>
      <c r="BD395" s="96"/>
      <c r="BE395" s="96"/>
      <c r="BF395" s="96"/>
      <c r="BG395" s="96"/>
      <c r="BH395" s="96"/>
      <c r="BI395" s="96"/>
      <c r="BJ395" s="96"/>
      <c r="BK395" s="98">
        <v>40057</v>
      </c>
      <c r="BL395" s="192"/>
      <c r="BM395" s="202"/>
      <c r="BN395" s="211"/>
      <c r="BO395" s="202"/>
    </row>
    <row r="396" spans="1:67" x14ac:dyDescent="0.25">
      <c r="A396" s="69"/>
      <c r="B396" s="23" t="s">
        <v>132</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107"/>
      <c r="AZ396" s="107"/>
      <c r="BA396" s="107"/>
      <c r="BB396" s="107"/>
      <c r="BC396" s="107"/>
      <c r="BD396" s="107"/>
      <c r="BE396" s="107"/>
      <c r="BF396" s="107"/>
      <c r="BG396" s="107"/>
      <c r="BH396" s="107"/>
      <c r="BI396" s="107"/>
      <c r="BJ396" s="107"/>
      <c r="BK396" s="94">
        <f>SUM(BK386:BK395)</f>
        <v>2169722</v>
      </c>
      <c r="BL396" s="193">
        <f>BK396/E386</f>
        <v>1</v>
      </c>
      <c r="BM396" s="202"/>
      <c r="BN396" s="211"/>
      <c r="BO396" s="202"/>
    </row>
    <row r="397" spans="1:67" x14ac:dyDescent="0.25">
      <c r="A397" s="339">
        <v>46</v>
      </c>
      <c r="B397" s="345" t="s">
        <v>168</v>
      </c>
      <c r="C397" s="359" t="s">
        <v>1240</v>
      </c>
      <c r="D397" s="371" t="s">
        <v>463</v>
      </c>
      <c r="E397" s="365">
        <v>1646902.31</v>
      </c>
      <c r="F397" s="46" t="s">
        <v>1113</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v>404231</v>
      </c>
      <c r="BL397" s="192"/>
      <c r="BM397" s="202">
        <v>5</v>
      </c>
      <c r="BN397" s="211">
        <v>177839</v>
      </c>
      <c r="BO397" s="202"/>
    </row>
    <row r="398" spans="1:67" x14ac:dyDescent="0.25">
      <c r="A398" s="340"/>
      <c r="B398" s="346"/>
      <c r="C398" s="360"/>
      <c r="D398" s="375"/>
      <c r="E398" s="366"/>
      <c r="F398" s="46" t="s">
        <v>1091</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v>449169</v>
      </c>
      <c r="BL398" s="192"/>
      <c r="BM398" s="202"/>
      <c r="BN398" s="211"/>
      <c r="BO398" s="202"/>
    </row>
    <row r="399" spans="1:67" x14ac:dyDescent="0.25">
      <c r="A399" s="340"/>
      <c r="B399" s="346"/>
      <c r="C399" s="360"/>
      <c r="D399" s="375"/>
      <c r="E399" s="366"/>
      <c r="F399" s="46" t="s">
        <v>1114</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v>29944</v>
      </c>
      <c r="BL399" s="192"/>
      <c r="BM399" s="202">
        <v>15</v>
      </c>
      <c r="BN399" s="211">
        <v>449160</v>
      </c>
      <c r="BO399" s="202"/>
    </row>
    <row r="400" spans="1:67" x14ac:dyDescent="0.25">
      <c r="A400" s="340"/>
      <c r="B400" s="346"/>
      <c r="C400" s="360"/>
      <c r="D400" s="375"/>
      <c r="E400" s="366"/>
      <c r="F400" s="46" t="s">
        <v>1094</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v>179661</v>
      </c>
      <c r="BL400" s="192"/>
      <c r="BM400" s="202">
        <v>7</v>
      </c>
      <c r="BN400" s="211">
        <v>105000</v>
      </c>
      <c r="BO400" s="202"/>
    </row>
    <row r="401" spans="1:67" x14ac:dyDescent="0.25">
      <c r="A401" s="340"/>
      <c r="B401" s="346"/>
      <c r="C401" s="360"/>
      <c r="D401" s="375"/>
      <c r="E401" s="366"/>
      <c r="F401" s="46" t="s">
        <v>1276</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v>224584.31</v>
      </c>
      <c r="BL401" s="192"/>
      <c r="BM401" s="202">
        <v>1</v>
      </c>
      <c r="BN401" s="211">
        <v>29944</v>
      </c>
      <c r="BO401" s="202"/>
    </row>
    <row r="402" spans="1:67" x14ac:dyDescent="0.25">
      <c r="A402" s="340"/>
      <c r="B402" s="346"/>
      <c r="C402" s="360"/>
      <c r="D402" s="375"/>
      <c r="E402" s="366"/>
      <c r="F402" s="46" t="s">
        <v>1810</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v>149701</v>
      </c>
      <c r="BL402" s="192"/>
      <c r="BM402" s="202"/>
      <c r="BN402" s="211"/>
      <c r="BO402" s="202"/>
    </row>
    <row r="403" spans="1:67" x14ac:dyDescent="0.25">
      <c r="A403" s="340"/>
      <c r="B403" s="346"/>
      <c r="C403" s="360"/>
      <c r="D403" s="360"/>
      <c r="E403" s="366"/>
      <c r="F403" s="46" t="s">
        <v>1120</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v>29944</v>
      </c>
      <c r="BL403" s="192"/>
      <c r="BM403" s="202"/>
      <c r="BN403" s="211"/>
      <c r="BO403" s="202"/>
    </row>
    <row r="404" spans="1:67" x14ac:dyDescent="0.25">
      <c r="A404" s="341"/>
      <c r="B404" s="347"/>
      <c r="C404" s="361"/>
      <c r="D404" s="361"/>
      <c r="E404" s="367"/>
      <c r="F404" s="46" t="s">
        <v>1121</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v>29945</v>
      </c>
      <c r="BL404" s="192"/>
      <c r="BM404" s="202">
        <v>11</v>
      </c>
      <c r="BN404" s="211">
        <v>440722</v>
      </c>
      <c r="BO404" s="202"/>
    </row>
    <row r="405" spans="1:67" x14ac:dyDescent="0.25">
      <c r="A405" s="209"/>
      <c r="B405" s="253"/>
      <c r="C405" s="139"/>
      <c r="D405" s="216"/>
      <c r="E405" s="217"/>
      <c r="F405" s="136" t="s">
        <v>1191</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v>149723</v>
      </c>
      <c r="BL405" s="192"/>
      <c r="BM405" s="202"/>
      <c r="BN405" s="211"/>
      <c r="BO405" s="202"/>
    </row>
    <row r="406" spans="1:67" x14ac:dyDescent="0.25">
      <c r="A406" s="69"/>
      <c r="B406" s="23" t="s">
        <v>132</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107"/>
      <c r="AZ406" s="107"/>
      <c r="BA406" s="107"/>
      <c r="BB406" s="107"/>
      <c r="BC406" s="107"/>
      <c r="BD406" s="107"/>
      <c r="BE406" s="107"/>
      <c r="BF406" s="107"/>
      <c r="BG406" s="107"/>
      <c r="BH406" s="107"/>
      <c r="BI406" s="107"/>
      <c r="BJ406" s="107"/>
      <c r="BK406" s="94">
        <f>SUM(BK397:BK405)</f>
        <v>1646902.31</v>
      </c>
      <c r="BL406" s="193">
        <f>BK406/E397</f>
        <v>1</v>
      </c>
      <c r="BM406" s="202"/>
      <c r="BN406" s="211"/>
      <c r="BO406" s="202"/>
    </row>
    <row r="407" spans="1:67" x14ac:dyDescent="0.25">
      <c r="A407" s="339">
        <v>47</v>
      </c>
      <c r="B407" s="342" t="s">
        <v>1258</v>
      </c>
      <c r="C407" s="359" t="s">
        <v>164</v>
      </c>
      <c r="D407" s="371" t="s">
        <v>464</v>
      </c>
      <c r="E407" s="365">
        <v>1524208.2000000002</v>
      </c>
      <c r="F407" s="7" t="s">
        <v>169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c r="AZ407" s="138"/>
      <c r="BA407" s="138"/>
      <c r="BB407" s="138"/>
      <c r="BC407" s="138"/>
      <c r="BD407" s="138"/>
      <c r="BE407" s="138"/>
      <c r="BF407" s="138"/>
      <c r="BG407" s="138"/>
      <c r="BH407" s="138"/>
      <c r="BI407" s="138"/>
      <c r="BJ407" s="138"/>
      <c r="BK407" s="138">
        <v>148437</v>
      </c>
      <c r="BL407" s="192"/>
      <c r="BM407" s="202">
        <v>3</v>
      </c>
      <c r="BN407" s="211">
        <v>106942</v>
      </c>
      <c r="BO407" s="202"/>
    </row>
    <row r="408" spans="1:67" x14ac:dyDescent="0.25">
      <c r="A408" s="340"/>
      <c r="B408" s="343"/>
      <c r="C408" s="360"/>
      <c r="D408" s="414"/>
      <c r="E408" s="366"/>
      <c r="F408" s="7" t="s">
        <v>1259</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c r="AZ408" s="138"/>
      <c r="BA408" s="138"/>
      <c r="BB408" s="138"/>
      <c r="BC408" s="138"/>
      <c r="BD408" s="138"/>
      <c r="BE408" s="138"/>
      <c r="BF408" s="138"/>
      <c r="BG408" s="138"/>
      <c r="BH408" s="138"/>
      <c r="BI408" s="138"/>
      <c r="BJ408" s="138"/>
      <c r="BK408" s="138">
        <v>279825</v>
      </c>
      <c r="BL408" s="192"/>
      <c r="BM408" s="202">
        <v>9</v>
      </c>
      <c r="BN408" s="211">
        <v>270000</v>
      </c>
      <c r="BO408" s="202"/>
    </row>
    <row r="409" spans="1:67" x14ac:dyDescent="0.25">
      <c r="A409" s="340"/>
      <c r="B409" s="343"/>
      <c r="C409" s="360"/>
      <c r="D409" s="414"/>
      <c r="E409" s="366"/>
      <c r="F409" s="7" t="s">
        <v>1140</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c r="AZ409" s="138"/>
      <c r="BA409" s="138"/>
      <c r="BB409" s="138"/>
      <c r="BC409" s="138"/>
      <c r="BD409" s="138"/>
      <c r="BE409" s="138"/>
      <c r="BF409" s="138"/>
      <c r="BG409" s="138"/>
      <c r="BH409" s="138"/>
      <c r="BI409" s="138"/>
      <c r="BJ409" s="138"/>
      <c r="BK409" s="138">
        <v>186528</v>
      </c>
      <c r="BL409" s="192"/>
      <c r="BM409" s="202">
        <v>1</v>
      </c>
      <c r="BN409" s="211">
        <v>29996.28</v>
      </c>
      <c r="BO409" s="202"/>
    </row>
    <row r="410" spans="1:67" x14ac:dyDescent="0.25">
      <c r="A410" s="341"/>
      <c r="B410" s="344"/>
      <c r="C410" s="361"/>
      <c r="D410" s="415"/>
      <c r="E410" s="367"/>
      <c r="F410" s="7" t="s">
        <v>1260</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c r="AZ410" s="138"/>
      <c r="BA410" s="138"/>
      <c r="BB410" s="138"/>
      <c r="BC410" s="138"/>
      <c r="BD410" s="138"/>
      <c r="BE410" s="138"/>
      <c r="BF410" s="138"/>
      <c r="BG410" s="138"/>
      <c r="BH410" s="138"/>
      <c r="BI410" s="138"/>
      <c r="BJ410" s="138"/>
      <c r="BK410" s="138">
        <v>349765</v>
      </c>
      <c r="BL410" s="192"/>
      <c r="BM410" s="202">
        <v>14</v>
      </c>
      <c r="BN410" s="211">
        <v>640548</v>
      </c>
      <c r="BO410" s="202"/>
    </row>
    <row r="411" spans="1:67" x14ac:dyDescent="0.25">
      <c r="A411" s="209"/>
      <c r="B411" s="210"/>
      <c r="C411" s="139"/>
      <c r="D411" s="266"/>
      <c r="E411" s="217"/>
      <c r="F411" s="77" t="s">
        <v>1189</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c r="AZ411" s="138"/>
      <c r="BA411" s="138"/>
      <c r="BB411" s="138"/>
      <c r="BC411" s="138"/>
      <c r="BD411" s="138"/>
      <c r="BE411" s="138"/>
      <c r="BF411" s="138"/>
      <c r="BG411" s="138"/>
      <c r="BH411" s="138"/>
      <c r="BI411" s="138"/>
      <c r="BJ411" s="138"/>
      <c r="BK411" s="138">
        <v>279825.94</v>
      </c>
      <c r="BL411" s="192"/>
      <c r="BM411" s="202"/>
      <c r="BN411" s="211"/>
      <c r="BO411" s="202"/>
    </row>
    <row r="412" spans="1:67" x14ac:dyDescent="0.25">
      <c r="A412" s="209"/>
      <c r="B412" s="210"/>
      <c r="C412" s="139"/>
      <c r="D412" s="266"/>
      <c r="E412" s="217"/>
      <c r="F412" s="77" t="s">
        <v>777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c r="AZ412" s="138"/>
      <c r="BA412" s="138"/>
      <c r="BB412" s="138"/>
      <c r="BC412" s="138"/>
      <c r="BD412" s="138"/>
      <c r="BE412" s="138"/>
      <c r="BF412" s="138"/>
      <c r="BG412" s="138"/>
      <c r="BH412" s="138"/>
      <c r="BI412" s="138"/>
      <c r="BJ412" s="138"/>
      <c r="BK412" s="138">
        <v>279825.94</v>
      </c>
      <c r="BL412" s="192"/>
      <c r="BM412" s="202">
        <v>2</v>
      </c>
      <c r="BN412" s="211">
        <v>79324</v>
      </c>
      <c r="BO412" s="202"/>
    </row>
    <row r="413" spans="1:67"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107"/>
      <c r="AZ413" s="107"/>
      <c r="BA413" s="107"/>
      <c r="BB413" s="107"/>
      <c r="BC413" s="107"/>
      <c r="BD413" s="107"/>
      <c r="BE413" s="107"/>
      <c r="BF413" s="107"/>
      <c r="BG413" s="107"/>
      <c r="BH413" s="107"/>
      <c r="BI413" s="107"/>
      <c r="BJ413" s="107"/>
      <c r="BK413" s="94">
        <f>SUM(BK407:BK412)</f>
        <v>1524206.88</v>
      </c>
      <c r="BL413" s="193">
        <f>BK413/E407</f>
        <v>0.99999913397657858</v>
      </c>
      <c r="BM413" s="202"/>
      <c r="BN413" s="211"/>
      <c r="BO413" s="202"/>
    </row>
    <row r="414" spans="1:67" x14ac:dyDescent="0.25">
      <c r="A414" s="339">
        <v>48</v>
      </c>
      <c r="B414" s="342" t="s">
        <v>1262</v>
      </c>
      <c r="C414" s="359" t="s">
        <v>1263</v>
      </c>
      <c r="D414" s="381" t="s">
        <v>465</v>
      </c>
      <c r="E414" s="365">
        <v>1726359.31</v>
      </c>
      <c r="F414" s="7" t="s">
        <v>1261</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c r="AZ414" s="138"/>
      <c r="BA414" s="138"/>
      <c r="BB414" s="138"/>
      <c r="BC414" s="138"/>
      <c r="BD414" s="138"/>
      <c r="BE414" s="138"/>
      <c r="BF414" s="138"/>
      <c r="BG414" s="138"/>
      <c r="BH414" s="138"/>
      <c r="BI414" s="138"/>
      <c r="BJ414" s="138"/>
      <c r="BK414" s="138">
        <f t="shared" ref="BK414:BK421" si="3">G414+H414+I414+J414+K414+L414+M414+N414</f>
        <v>208706</v>
      </c>
      <c r="BL414" s="192"/>
      <c r="BM414" s="202">
        <v>2</v>
      </c>
      <c r="BN414" s="211">
        <v>208706</v>
      </c>
      <c r="BO414" s="202"/>
    </row>
    <row r="415" spans="1:67" x14ac:dyDescent="0.25">
      <c r="A415" s="340"/>
      <c r="B415" s="343"/>
      <c r="C415" s="360"/>
      <c r="D415" s="458"/>
      <c r="E415" s="366"/>
      <c r="F415" s="7" t="s">
        <v>1149</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c r="AZ415" s="138"/>
      <c r="BA415" s="138"/>
      <c r="BB415" s="138"/>
      <c r="BC415" s="138"/>
      <c r="BD415" s="138"/>
      <c r="BE415" s="138"/>
      <c r="BF415" s="138"/>
      <c r="BG415" s="138"/>
      <c r="BH415" s="138"/>
      <c r="BI415" s="138"/>
      <c r="BJ415" s="138"/>
      <c r="BK415" s="138">
        <f t="shared" si="3"/>
        <v>200000</v>
      </c>
      <c r="BL415" s="192"/>
      <c r="BM415" s="202">
        <v>5</v>
      </c>
      <c r="BN415" s="211">
        <v>200000</v>
      </c>
      <c r="BO415" s="202"/>
    </row>
    <row r="416" spans="1:67" x14ac:dyDescent="0.25">
      <c r="A416" s="340"/>
      <c r="B416" s="343"/>
      <c r="C416" s="360"/>
      <c r="D416" s="458"/>
      <c r="E416" s="366"/>
      <c r="F416" s="7" t="s">
        <v>1092</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8"/>
      <c r="BE416" s="138"/>
      <c r="BF416" s="138"/>
      <c r="BG416" s="138"/>
      <c r="BH416" s="138"/>
      <c r="BI416" s="138"/>
      <c r="BJ416" s="138"/>
      <c r="BK416" s="138">
        <f t="shared" si="3"/>
        <v>150000</v>
      </c>
      <c r="BL416" s="192"/>
      <c r="BM416" s="202">
        <v>3</v>
      </c>
      <c r="BN416" s="211">
        <v>150000</v>
      </c>
      <c r="BO416" s="202"/>
    </row>
    <row r="417" spans="1:67" x14ac:dyDescent="0.25">
      <c r="A417" s="340"/>
      <c r="B417" s="343"/>
      <c r="C417" s="360"/>
      <c r="D417" s="458"/>
      <c r="E417" s="366"/>
      <c r="F417" s="7" t="s">
        <v>1115</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c r="AZ417" s="138"/>
      <c r="BA417" s="138"/>
      <c r="BB417" s="138"/>
      <c r="BC417" s="138"/>
      <c r="BD417" s="138"/>
      <c r="BE417" s="138"/>
      <c r="BF417" s="138"/>
      <c r="BG417" s="138"/>
      <c r="BH417" s="138"/>
      <c r="BI417" s="138"/>
      <c r="BJ417" s="138"/>
      <c r="BK417" s="138">
        <f t="shared" si="3"/>
        <v>723252</v>
      </c>
      <c r="BL417" s="192"/>
      <c r="BM417" s="202">
        <v>2</v>
      </c>
      <c r="BN417" s="211">
        <v>125399</v>
      </c>
      <c r="BO417" s="202" t="s">
        <v>350</v>
      </c>
    </row>
    <row r="418" spans="1:67" x14ac:dyDescent="0.25">
      <c r="A418" s="340"/>
      <c r="B418" s="343"/>
      <c r="C418" s="360"/>
      <c r="D418" s="458"/>
      <c r="E418" s="366"/>
      <c r="F418" s="7" t="s">
        <v>1118</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c r="AZ418" s="138"/>
      <c r="BA418" s="138"/>
      <c r="BB418" s="138"/>
      <c r="BC418" s="138"/>
      <c r="BD418" s="138"/>
      <c r="BE418" s="138"/>
      <c r="BF418" s="138"/>
      <c r="BG418" s="138"/>
      <c r="BH418" s="138"/>
      <c r="BI418" s="138"/>
      <c r="BJ418" s="138"/>
      <c r="BK418" s="138">
        <f t="shared" si="3"/>
        <v>400000</v>
      </c>
      <c r="BL418" s="192"/>
      <c r="BM418" s="202">
        <v>2</v>
      </c>
      <c r="BN418" s="211">
        <v>400000</v>
      </c>
      <c r="BO418" s="202"/>
    </row>
    <row r="419" spans="1:67" x14ac:dyDescent="0.25">
      <c r="A419" s="340"/>
      <c r="B419" s="343"/>
      <c r="C419" s="360"/>
      <c r="D419" s="458"/>
      <c r="E419" s="366"/>
      <c r="F419" s="7" t="s">
        <v>1143</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c r="AZ419" s="138"/>
      <c r="BA419" s="138"/>
      <c r="BB419" s="138"/>
      <c r="BC419" s="138"/>
      <c r="BD419" s="138"/>
      <c r="BE419" s="138"/>
      <c r="BF419" s="138"/>
      <c r="BG419" s="138"/>
      <c r="BH419" s="138"/>
      <c r="BI419" s="138"/>
      <c r="BJ419" s="138"/>
      <c r="BK419" s="138">
        <f t="shared" si="3"/>
        <v>10000</v>
      </c>
      <c r="BL419" s="192"/>
      <c r="BM419" s="202"/>
      <c r="BN419" s="211">
        <v>0</v>
      </c>
      <c r="BO419" s="202"/>
    </row>
    <row r="420" spans="1:67" x14ac:dyDescent="0.25">
      <c r="A420" s="340"/>
      <c r="B420" s="343"/>
      <c r="C420" s="360"/>
      <c r="D420" s="458"/>
      <c r="E420" s="366"/>
      <c r="F420" s="7" t="s">
        <v>1120</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c r="AZ420" s="138"/>
      <c r="BA420" s="138"/>
      <c r="BB420" s="138"/>
      <c r="BC420" s="138"/>
      <c r="BD420" s="138"/>
      <c r="BE420" s="138"/>
      <c r="BF420" s="138"/>
      <c r="BG420" s="138"/>
      <c r="BH420" s="138"/>
      <c r="BI420" s="138"/>
      <c r="BJ420" s="138"/>
      <c r="BK420" s="138">
        <f t="shared" si="3"/>
        <v>10000</v>
      </c>
      <c r="BL420" s="192"/>
      <c r="BM420" s="202"/>
      <c r="BN420" s="211"/>
      <c r="BO420" s="202"/>
    </row>
    <row r="421" spans="1:67" x14ac:dyDescent="0.25">
      <c r="A421" s="341"/>
      <c r="B421" s="344"/>
      <c r="C421" s="361"/>
      <c r="D421" s="459"/>
      <c r="E421" s="367"/>
      <c r="F421" s="7" t="s">
        <v>1264</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c r="AZ421" s="138"/>
      <c r="BA421" s="138"/>
      <c r="BB421" s="138"/>
      <c r="BC421" s="138"/>
      <c r="BD421" s="138"/>
      <c r="BE421" s="138"/>
      <c r="BF421" s="138"/>
      <c r="BG421" s="138"/>
      <c r="BH421" s="138"/>
      <c r="BI421" s="138"/>
      <c r="BJ421" s="138"/>
      <c r="BK421" s="138">
        <f t="shared" si="3"/>
        <v>24000</v>
      </c>
      <c r="BL421" s="192"/>
      <c r="BM421" s="202"/>
      <c r="BN421" s="211"/>
      <c r="BO421" s="202"/>
    </row>
    <row r="422" spans="1:67" x14ac:dyDescent="0.25">
      <c r="A422" s="69"/>
      <c r="B422" s="23" t="s">
        <v>132</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107"/>
      <c r="AZ422" s="107"/>
      <c r="BA422" s="107"/>
      <c r="BB422" s="107"/>
      <c r="BC422" s="107"/>
      <c r="BD422" s="107"/>
      <c r="BE422" s="107"/>
      <c r="BF422" s="107"/>
      <c r="BG422" s="107"/>
      <c r="BH422" s="107"/>
      <c r="BI422" s="107"/>
      <c r="BJ422" s="107"/>
      <c r="BK422" s="94">
        <f>SUM(BK414:BK421)</f>
        <v>1725958</v>
      </c>
      <c r="BL422" s="193">
        <f>BK422/E414</f>
        <v>0.99976753970180166</v>
      </c>
      <c r="BM422" s="202"/>
      <c r="BN422" s="211"/>
      <c r="BO422" s="202"/>
    </row>
    <row r="423" spans="1:67" x14ac:dyDescent="0.25">
      <c r="A423" s="339">
        <v>49</v>
      </c>
      <c r="B423" s="342" t="s">
        <v>1265</v>
      </c>
      <c r="C423" s="359" t="s">
        <v>1263</v>
      </c>
      <c r="D423" s="371" t="s">
        <v>545</v>
      </c>
      <c r="E423" s="365">
        <v>1042678.31</v>
      </c>
      <c r="F423" s="7" t="s">
        <v>1174</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138"/>
      <c r="AZ423" s="138"/>
      <c r="BA423" s="138"/>
      <c r="BB423" s="138"/>
      <c r="BC423" s="138"/>
      <c r="BD423" s="138"/>
      <c r="BE423" s="138"/>
      <c r="BF423" s="138"/>
      <c r="BG423" s="138"/>
      <c r="BH423" s="138"/>
      <c r="BI423" s="138"/>
      <c r="BJ423" s="138"/>
      <c r="BK423" s="98">
        <v>20000</v>
      </c>
      <c r="BL423" s="192"/>
      <c r="BM423" s="202"/>
      <c r="BN423" s="211"/>
      <c r="BO423" s="202"/>
    </row>
    <row r="424" spans="1:67" x14ac:dyDescent="0.25">
      <c r="A424" s="340"/>
      <c r="B424" s="343"/>
      <c r="C424" s="360"/>
      <c r="D424" s="360"/>
      <c r="E424" s="366"/>
      <c r="F424" s="7" t="s">
        <v>1780</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138"/>
      <c r="AZ424" s="138"/>
      <c r="BA424" s="138"/>
      <c r="BB424" s="138"/>
      <c r="BC424" s="138"/>
      <c r="BD424" s="138"/>
      <c r="BE424" s="138"/>
      <c r="BF424" s="138"/>
      <c r="BG424" s="138"/>
      <c r="BH424" s="138"/>
      <c r="BI424" s="138"/>
      <c r="BJ424" s="138"/>
      <c r="BK424" s="98">
        <v>40000</v>
      </c>
      <c r="BL424" s="192"/>
      <c r="BM424" s="202"/>
      <c r="BN424" s="211"/>
      <c r="BO424" s="202"/>
    </row>
    <row r="425" spans="1:67" x14ac:dyDescent="0.25">
      <c r="A425" s="340"/>
      <c r="B425" s="343"/>
      <c r="C425" s="360"/>
      <c r="D425" s="360"/>
      <c r="E425" s="366"/>
      <c r="F425" s="7" t="s">
        <v>1102</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138"/>
      <c r="AZ425" s="138"/>
      <c r="BA425" s="138"/>
      <c r="BB425" s="138"/>
      <c r="BC425" s="138"/>
      <c r="BD425" s="138"/>
      <c r="BE425" s="138"/>
      <c r="BF425" s="138"/>
      <c r="BG425" s="138"/>
      <c r="BH425" s="138"/>
      <c r="BI425" s="138"/>
      <c r="BJ425" s="138"/>
      <c r="BK425" s="98">
        <v>44000</v>
      </c>
      <c r="BL425" s="192"/>
      <c r="BM425" s="202"/>
      <c r="BN425" s="211"/>
      <c r="BO425" s="202"/>
    </row>
    <row r="426" spans="1:67" x14ac:dyDescent="0.25">
      <c r="A426" s="341"/>
      <c r="B426" s="344"/>
      <c r="C426" s="361"/>
      <c r="D426" s="361"/>
      <c r="E426" s="367"/>
      <c r="F426" s="7" t="s">
        <v>1204</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138"/>
      <c r="AZ426" s="138"/>
      <c r="BA426" s="138"/>
      <c r="BB426" s="138"/>
      <c r="BC426" s="138"/>
      <c r="BD426" s="138"/>
      <c r="BE426" s="138"/>
      <c r="BF426" s="138"/>
      <c r="BG426" s="138"/>
      <c r="BH426" s="138"/>
      <c r="BI426" s="138"/>
      <c r="BJ426" s="138"/>
      <c r="BK426" s="98">
        <v>80000</v>
      </c>
      <c r="BL426" s="192"/>
      <c r="BM426" s="202"/>
      <c r="BN426" s="211"/>
      <c r="BO426" s="202"/>
    </row>
    <row r="427" spans="1:67" x14ac:dyDescent="0.25">
      <c r="A427" s="209"/>
      <c r="B427" s="210"/>
      <c r="C427" s="139"/>
      <c r="D427" s="216"/>
      <c r="E427" s="217"/>
      <c r="F427" s="77" t="s">
        <v>1118</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138"/>
      <c r="AZ427" s="138"/>
      <c r="BA427" s="138"/>
      <c r="BB427" s="138"/>
      <c r="BC427" s="138"/>
      <c r="BD427" s="138"/>
      <c r="BE427" s="138"/>
      <c r="BF427" s="138"/>
      <c r="BG427" s="138"/>
      <c r="BH427" s="138"/>
      <c r="BI427" s="138"/>
      <c r="BJ427" s="138"/>
      <c r="BK427" s="98">
        <v>215227.84</v>
      </c>
      <c r="BL427" s="192"/>
      <c r="BM427" s="202"/>
      <c r="BN427" s="211"/>
      <c r="BO427" s="202"/>
    </row>
    <row r="428" spans="1:67" x14ac:dyDescent="0.25">
      <c r="A428" s="209"/>
      <c r="B428" s="210"/>
      <c r="C428" s="139"/>
      <c r="D428" s="216"/>
      <c r="E428" s="217"/>
      <c r="F428" s="77" t="s">
        <v>1143</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138"/>
      <c r="AZ428" s="138"/>
      <c r="BA428" s="138"/>
      <c r="BB428" s="138"/>
      <c r="BC428" s="138"/>
      <c r="BD428" s="138"/>
      <c r="BE428" s="138"/>
      <c r="BF428" s="138"/>
      <c r="BG428" s="138"/>
      <c r="BH428" s="138"/>
      <c r="BI428" s="138"/>
      <c r="BJ428" s="138"/>
      <c r="BK428" s="98">
        <v>623450.84</v>
      </c>
      <c r="BL428" s="192"/>
      <c r="BM428" s="202"/>
      <c r="BN428" s="211"/>
      <c r="BO428" s="202"/>
    </row>
    <row r="429" spans="1:67" x14ac:dyDescent="0.25">
      <c r="A429" s="209"/>
      <c r="B429" s="210"/>
      <c r="C429" s="139"/>
      <c r="D429" s="216"/>
      <c r="E429" s="217"/>
      <c r="F429" s="77" t="s">
        <v>1120</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138"/>
      <c r="AZ429" s="138"/>
      <c r="BA429" s="138"/>
      <c r="BB429" s="138"/>
      <c r="BC429" s="138"/>
      <c r="BD429" s="138"/>
      <c r="BE429" s="138"/>
      <c r="BF429" s="138"/>
      <c r="BG429" s="138"/>
      <c r="BH429" s="138"/>
      <c r="BI429" s="138"/>
      <c r="BJ429" s="138"/>
      <c r="BK429" s="98">
        <v>20000</v>
      </c>
      <c r="BL429" s="192"/>
      <c r="BM429" s="202"/>
      <c r="BN429" s="211"/>
      <c r="BO429" s="202"/>
    </row>
    <row r="430" spans="1:67" x14ac:dyDescent="0.25">
      <c r="A430" s="69"/>
      <c r="B430" s="23" t="s">
        <v>132</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167"/>
      <c r="AZ430" s="167"/>
      <c r="BA430" s="167"/>
      <c r="BB430" s="167"/>
      <c r="BC430" s="167"/>
      <c r="BD430" s="167"/>
      <c r="BE430" s="167"/>
      <c r="BF430" s="167"/>
      <c r="BG430" s="167"/>
      <c r="BH430" s="167"/>
      <c r="BI430" s="167"/>
      <c r="BJ430" s="167"/>
      <c r="BK430" s="94">
        <f>SUM(BK423:BK429)</f>
        <v>1042678.6799999999</v>
      </c>
      <c r="BL430" s="193">
        <f>BK430/E423</f>
        <v>1.0000003548553722</v>
      </c>
      <c r="BM430" s="202"/>
      <c r="BN430" s="211"/>
      <c r="BO430" s="202"/>
    </row>
    <row r="431" spans="1:67" x14ac:dyDescent="0.25">
      <c r="A431" s="339">
        <v>50</v>
      </c>
      <c r="B431" s="342" t="s">
        <v>1266</v>
      </c>
      <c r="C431" s="359" t="s">
        <v>1263</v>
      </c>
      <c r="D431" s="371" t="s">
        <v>546</v>
      </c>
      <c r="E431" s="365">
        <v>1170271.31</v>
      </c>
      <c r="F431" s="7" t="s">
        <v>1174</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138"/>
      <c r="AZ431" s="138"/>
      <c r="BA431" s="138"/>
      <c r="BB431" s="138"/>
      <c r="BC431" s="138"/>
      <c r="BD431" s="138"/>
      <c r="BE431" s="138"/>
      <c r="BF431" s="138"/>
      <c r="BG431" s="138"/>
      <c r="BH431" s="138"/>
      <c r="BI431" s="138"/>
      <c r="BJ431" s="138"/>
      <c r="BK431" s="98">
        <v>25000</v>
      </c>
      <c r="BL431" s="192"/>
      <c r="BM431" s="202"/>
      <c r="BN431" s="211"/>
      <c r="BO431" s="202"/>
    </row>
    <row r="432" spans="1:67" x14ac:dyDescent="0.25">
      <c r="A432" s="340"/>
      <c r="B432" s="343"/>
      <c r="C432" s="360"/>
      <c r="D432" s="375"/>
      <c r="E432" s="366"/>
      <c r="F432" s="7" t="s">
        <v>1780</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138"/>
      <c r="AZ432" s="138"/>
      <c r="BA432" s="138"/>
      <c r="BB432" s="138"/>
      <c r="BC432" s="138"/>
      <c r="BD432" s="138"/>
      <c r="BE432" s="138"/>
      <c r="BF432" s="138"/>
      <c r="BG432" s="138"/>
      <c r="BH432" s="138"/>
      <c r="BI432" s="138"/>
      <c r="BJ432" s="138"/>
      <c r="BK432" s="98">
        <v>30000</v>
      </c>
      <c r="BL432" s="192"/>
      <c r="BM432" s="202"/>
      <c r="BN432" s="211"/>
      <c r="BO432" s="202"/>
    </row>
    <row r="433" spans="1:67" x14ac:dyDescent="0.25">
      <c r="A433" s="340"/>
      <c r="B433" s="343"/>
      <c r="C433" s="360"/>
      <c r="D433" s="375"/>
      <c r="E433" s="366"/>
      <c r="F433" s="7" t="s">
        <v>1102</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138"/>
      <c r="AZ433" s="138"/>
      <c r="BA433" s="138"/>
      <c r="BB433" s="138"/>
      <c r="BC433" s="138"/>
      <c r="BD433" s="138"/>
      <c r="BE433" s="138"/>
      <c r="BF433" s="138"/>
      <c r="BG433" s="138"/>
      <c r="BH433" s="138"/>
      <c r="BI433" s="138"/>
      <c r="BJ433" s="138"/>
      <c r="BK433" s="98">
        <v>66000</v>
      </c>
      <c r="BL433" s="192"/>
      <c r="BM433" s="202"/>
      <c r="BN433" s="211"/>
      <c r="BO433" s="202"/>
    </row>
    <row r="434" spans="1:67" x14ac:dyDescent="0.25">
      <c r="A434" s="341"/>
      <c r="B434" s="344"/>
      <c r="C434" s="361"/>
      <c r="D434" s="376"/>
      <c r="E434" s="367"/>
      <c r="F434" s="7" t="s">
        <v>1204</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138"/>
      <c r="AZ434" s="138"/>
      <c r="BA434" s="138"/>
      <c r="BB434" s="138"/>
      <c r="BC434" s="138"/>
      <c r="BD434" s="138"/>
      <c r="BE434" s="138"/>
      <c r="BF434" s="138"/>
      <c r="BG434" s="138"/>
      <c r="BH434" s="138"/>
      <c r="BI434" s="138"/>
      <c r="BJ434" s="138"/>
      <c r="BK434" s="98">
        <v>100000</v>
      </c>
      <c r="BL434" s="192"/>
      <c r="BM434" s="202"/>
      <c r="BN434" s="211"/>
      <c r="BO434" s="202"/>
    </row>
    <row r="435" spans="1:67" x14ac:dyDescent="0.25">
      <c r="A435" s="209"/>
      <c r="B435" s="210"/>
      <c r="C435" s="139"/>
      <c r="D435" s="233"/>
      <c r="E435" s="217"/>
      <c r="F435" s="77" t="s">
        <v>1118</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K435" s="98">
        <v>216366.39</v>
      </c>
      <c r="BL435" s="192"/>
      <c r="BM435" s="202"/>
      <c r="BN435" s="211"/>
      <c r="BO435" s="202"/>
    </row>
    <row r="436" spans="1:67" x14ac:dyDescent="0.25">
      <c r="A436" s="209"/>
      <c r="B436" s="210"/>
      <c r="C436" s="139"/>
      <c r="D436" s="233"/>
      <c r="E436" s="217"/>
      <c r="F436" s="77" t="s">
        <v>1143</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K436" s="98">
        <v>702905.38</v>
      </c>
      <c r="BL436" s="192"/>
      <c r="BM436" s="202">
        <v>2</v>
      </c>
      <c r="BN436" s="211">
        <v>205233</v>
      </c>
      <c r="BO436" s="202"/>
    </row>
    <row r="437" spans="1:67" x14ac:dyDescent="0.25">
      <c r="A437" s="209"/>
      <c r="B437" s="210"/>
      <c r="C437" s="139"/>
      <c r="D437" s="233"/>
      <c r="E437" s="217"/>
      <c r="F437" s="77" t="s">
        <v>1120</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K437" s="98">
        <v>30000</v>
      </c>
      <c r="BL437" s="192"/>
      <c r="BM437" s="202"/>
      <c r="BN437" s="211"/>
      <c r="BO437" s="202"/>
    </row>
    <row r="438" spans="1:67" x14ac:dyDescent="0.25">
      <c r="A438" s="69"/>
      <c r="B438" s="23" t="s">
        <v>132</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94">
        <f>SUM(BK431:BK437)</f>
        <v>1170271.77</v>
      </c>
      <c r="BL438" s="193">
        <f>BK438/E431</f>
        <v>1.0000003930712442</v>
      </c>
      <c r="BM438" s="202"/>
      <c r="BN438" s="211"/>
      <c r="BO438" s="202"/>
    </row>
    <row r="439" spans="1:67" x14ac:dyDescent="0.25">
      <c r="A439" s="339">
        <v>51</v>
      </c>
      <c r="B439" s="342" t="s">
        <v>1267</v>
      </c>
      <c r="C439" s="359" t="s">
        <v>1268</v>
      </c>
      <c r="D439" s="371" t="s">
        <v>466</v>
      </c>
      <c r="E439" s="365">
        <v>2554102.25</v>
      </c>
      <c r="F439" s="8" t="s">
        <v>1091</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138"/>
      <c r="AZ439" s="138"/>
      <c r="BA439" s="138"/>
      <c r="BB439" s="138"/>
      <c r="BC439" s="138"/>
      <c r="BD439" s="138"/>
      <c r="BE439" s="138"/>
      <c r="BF439" s="138"/>
      <c r="BG439" s="138"/>
      <c r="BH439" s="138"/>
      <c r="BI439" s="138"/>
      <c r="BJ439" s="138"/>
      <c r="BK439" s="211">
        <v>700127.57</v>
      </c>
      <c r="BL439" s="192"/>
      <c r="BM439" s="202">
        <v>11</v>
      </c>
      <c r="BN439" s="211">
        <v>631209</v>
      </c>
      <c r="BO439" s="202"/>
    </row>
    <row r="440" spans="1:67" x14ac:dyDescent="0.25">
      <c r="A440" s="340"/>
      <c r="B440" s="343"/>
      <c r="C440" s="360"/>
      <c r="D440" s="375"/>
      <c r="E440" s="366"/>
      <c r="F440" s="8" t="s">
        <v>1114</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AZ440" s="138"/>
      <c r="BA440" s="138"/>
      <c r="BB440" s="138"/>
      <c r="BC440" s="138"/>
      <c r="BD440" s="138"/>
      <c r="BE440" s="138"/>
      <c r="BF440" s="138"/>
      <c r="BG440" s="138"/>
      <c r="BH440" s="138"/>
      <c r="BI440" s="138"/>
      <c r="BJ440" s="138"/>
      <c r="BK440" s="211">
        <v>240000</v>
      </c>
      <c r="BL440" s="192"/>
      <c r="BM440" s="202">
        <v>7</v>
      </c>
      <c r="BN440" s="211">
        <v>280000</v>
      </c>
      <c r="BO440" s="202"/>
    </row>
    <row r="441" spans="1:67" x14ac:dyDescent="0.25">
      <c r="A441" s="340"/>
      <c r="B441" s="343"/>
      <c r="C441" s="360"/>
      <c r="D441" s="375"/>
      <c r="E441" s="366"/>
      <c r="F441" s="8" t="s">
        <v>1118</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AZ441" s="138"/>
      <c r="BA441" s="138"/>
      <c r="BB441" s="138"/>
      <c r="BC441" s="138"/>
      <c r="BD441" s="138"/>
      <c r="BE441" s="138"/>
      <c r="BF441" s="138"/>
      <c r="BG441" s="138"/>
      <c r="BH441" s="138"/>
      <c r="BI441" s="138"/>
      <c r="BJ441" s="138"/>
      <c r="BK441" s="138">
        <v>400000</v>
      </c>
      <c r="BL441" s="192"/>
      <c r="BM441" s="202">
        <v>3</v>
      </c>
      <c r="BN441" s="211">
        <v>299937</v>
      </c>
      <c r="BO441" s="202"/>
    </row>
    <row r="442" spans="1:67" x14ac:dyDescent="0.25">
      <c r="A442" s="340"/>
      <c r="B442" s="343"/>
      <c r="C442" s="360"/>
      <c r="D442" s="375"/>
      <c r="E442" s="366"/>
      <c r="F442" s="8" t="s">
        <v>1148</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138"/>
      <c r="AZ442" s="138"/>
      <c r="BA442" s="138"/>
      <c r="BB442" s="138"/>
      <c r="BC442" s="138"/>
      <c r="BD442" s="138"/>
      <c r="BE442" s="138"/>
      <c r="BF442" s="138"/>
      <c r="BG442" s="138"/>
      <c r="BH442" s="138"/>
      <c r="BI442" s="138"/>
      <c r="BJ442" s="138"/>
      <c r="BK442" s="211">
        <v>150000</v>
      </c>
      <c r="BL442" s="192"/>
      <c r="BM442" s="202">
        <v>6</v>
      </c>
      <c r="BN442" s="211">
        <v>180000</v>
      </c>
      <c r="BO442" s="202"/>
    </row>
    <row r="443" spans="1:67" x14ac:dyDescent="0.25">
      <c r="A443" s="340"/>
      <c r="B443" s="343"/>
      <c r="C443" s="360"/>
      <c r="D443" s="375"/>
      <c r="E443" s="366"/>
      <c r="F443" s="8" t="s">
        <v>1120</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c r="AZ443" s="138"/>
      <c r="BA443" s="138"/>
      <c r="BB443" s="138"/>
      <c r="BC443" s="138"/>
      <c r="BD443" s="138"/>
      <c r="BE443" s="138"/>
      <c r="BF443" s="138"/>
      <c r="BG443" s="138"/>
      <c r="BH443" s="138"/>
      <c r="BI443" s="138"/>
      <c r="BJ443" s="138"/>
      <c r="BK443" s="138">
        <v>150000</v>
      </c>
      <c r="BL443" s="192"/>
      <c r="BM443" s="202">
        <v>1</v>
      </c>
      <c r="BN443" s="211">
        <v>36691</v>
      </c>
      <c r="BO443" s="202"/>
    </row>
    <row r="444" spans="1:67" x14ac:dyDescent="0.25">
      <c r="A444" s="340"/>
      <c r="B444" s="343"/>
      <c r="C444" s="360"/>
      <c r="D444" s="375"/>
      <c r="E444" s="366"/>
      <c r="F444" s="84" t="s">
        <v>1121</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AZ444" s="138"/>
      <c r="BA444" s="138"/>
      <c r="BB444" s="138"/>
      <c r="BC444" s="138"/>
      <c r="BD444" s="138"/>
      <c r="BE444" s="138"/>
      <c r="BF444" s="138"/>
      <c r="BG444" s="138"/>
      <c r="BH444" s="138"/>
      <c r="BI444" s="138"/>
      <c r="BJ444" s="138"/>
      <c r="BK444" s="211">
        <v>824485.27</v>
      </c>
      <c r="BL444" s="192"/>
      <c r="BM444" s="202">
        <v>14</v>
      </c>
      <c r="BN444" s="211">
        <v>765744</v>
      </c>
      <c r="BO444" s="202"/>
    </row>
    <row r="445" spans="1:67" x14ac:dyDescent="0.25">
      <c r="A445" s="209"/>
      <c r="B445" s="210"/>
      <c r="C445" s="139"/>
      <c r="D445" s="233"/>
      <c r="E445" s="217"/>
      <c r="F445" s="264" t="s">
        <v>1140</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163"/>
      <c r="AZ445" s="163"/>
      <c r="BA445" s="163"/>
      <c r="BB445" s="163"/>
      <c r="BC445" s="163"/>
      <c r="BD445" s="163"/>
      <c r="BE445" s="163"/>
      <c r="BF445" s="163"/>
      <c r="BG445" s="163"/>
      <c r="BH445" s="163"/>
      <c r="BI445" s="163"/>
      <c r="BJ445" s="163"/>
      <c r="BK445" s="48">
        <v>38684.559999999998</v>
      </c>
      <c r="BL445" s="192"/>
      <c r="BM445" s="202">
        <v>1</v>
      </c>
      <c r="BN445" s="211">
        <v>9994.58</v>
      </c>
      <c r="BO445" s="202" t="s">
        <v>912</v>
      </c>
    </row>
    <row r="446" spans="1:67" x14ac:dyDescent="0.25">
      <c r="A446" s="209"/>
      <c r="B446" s="210"/>
      <c r="C446" s="139"/>
      <c r="D446" s="233"/>
      <c r="E446" s="217"/>
      <c r="F446" s="264" t="s">
        <v>1144</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163"/>
      <c r="AZ446" s="163"/>
      <c r="BA446" s="163"/>
      <c r="BB446" s="163"/>
      <c r="BC446" s="163"/>
      <c r="BD446" s="163"/>
      <c r="BE446" s="163"/>
      <c r="BF446" s="163"/>
      <c r="BG446" s="163"/>
      <c r="BH446" s="163"/>
      <c r="BI446" s="163"/>
      <c r="BJ446" s="163"/>
      <c r="BK446" s="48">
        <v>50804.85</v>
      </c>
      <c r="BL446" s="192"/>
      <c r="BM446" s="202"/>
      <c r="BN446" s="211"/>
      <c r="BO446" s="202"/>
    </row>
    <row r="447" spans="1:67" x14ac:dyDescent="0.25">
      <c r="A447" s="69"/>
      <c r="B447" s="23" t="s">
        <v>132</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94">
        <f>SUM(BK439:BK446)</f>
        <v>2554102.25</v>
      </c>
      <c r="BL447" s="193">
        <f>BK447/E439</f>
        <v>1</v>
      </c>
      <c r="BM447" s="202"/>
      <c r="BN447" s="211"/>
      <c r="BO447" s="202"/>
    </row>
    <row r="448" spans="1:67" x14ac:dyDescent="0.25">
      <c r="A448" s="339">
        <v>52</v>
      </c>
      <c r="B448" s="342" t="s">
        <v>1269</v>
      </c>
      <c r="C448" s="359" t="s">
        <v>1270</v>
      </c>
      <c r="D448" s="371" t="s">
        <v>467</v>
      </c>
      <c r="E448" s="365">
        <v>2241714.25</v>
      </c>
      <c r="F448" s="7" t="s">
        <v>1140</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c r="AZ448" s="138"/>
      <c r="BA448" s="138"/>
      <c r="BB448" s="138"/>
      <c r="BC448" s="138"/>
      <c r="BD448" s="138"/>
      <c r="BE448" s="138"/>
      <c r="BF448" s="138"/>
      <c r="BG448" s="138"/>
      <c r="BH448" s="138"/>
      <c r="BI448" s="138"/>
      <c r="BJ448" s="138"/>
      <c r="BK448" s="138">
        <v>66037.39</v>
      </c>
      <c r="BL448" s="192"/>
      <c r="BM448" s="202">
        <v>1</v>
      </c>
      <c r="BN448" s="211">
        <v>16979.66</v>
      </c>
      <c r="BO448" s="202" t="s">
        <v>351</v>
      </c>
    </row>
    <row r="449" spans="1:67" x14ac:dyDescent="0.25">
      <c r="A449" s="340"/>
      <c r="B449" s="343"/>
      <c r="C449" s="360"/>
      <c r="D449" s="360"/>
      <c r="E449" s="366"/>
      <c r="F449" s="7" t="s">
        <v>1091</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c r="AZ449" s="138"/>
      <c r="BA449" s="138"/>
      <c r="BB449" s="138"/>
      <c r="BC449" s="138"/>
      <c r="BD449" s="138"/>
      <c r="BE449" s="138"/>
      <c r="BF449" s="138"/>
      <c r="BG449" s="138"/>
      <c r="BH449" s="138"/>
      <c r="BI449" s="138"/>
      <c r="BJ449" s="138"/>
      <c r="BK449" s="138">
        <v>356438.8</v>
      </c>
      <c r="BL449" s="192"/>
      <c r="BM449" s="202">
        <v>1</v>
      </c>
      <c r="BN449" s="211">
        <v>26671</v>
      </c>
      <c r="BO449" s="202"/>
    </row>
    <row r="450" spans="1:67" x14ac:dyDescent="0.25">
      <c r="A450" s="340"/>
      <c r="B450" s="343"/>
      <c r="C450" s="360"/>
      <c r="D450" s="360"/>
      <c r="E450" s="366"/>
      <c r="F450" s="7" t="s">
        <v>1118</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c r="AZ450" s="138"/>
      <c r="BA450" s="138"/>
      <c r="BB450" s="138"/>
      <c r="BC450" s="138"/>
      <c r="BD450" s="138"/>
      <c r="BE450" s="138"/>
      <c r="BF450" s="138"/>
      <c r="BG450" s="138"/>
      <c r="BH450" s="138"/>
      <c r="BI450" s="138"/>
      <c r="BJ450" s="138"/>
      <c r="BK450" s="138">
        <v>270000</v>
      </c>
      <c r="BL450" s="192"/>
      <c r="BM450" s="202"/>
      <c r="BN450" s="211"/>
      <c r="BO450" s="202" t="s">
        <v>352</v>
      </c>
    </row>
    <row r="451" spans="1:67" x14ac:dyDescent="0.25">
      <c r="A451" s="340"/>
      <c r="B451" s="343"/>
      <c r="C451" s="360"/>
      <c r="D451" s="360"/>
      <c r="E451" s="366"/>
      <c r="F451" s="7" t="s">
        <v>1120</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c r="AZ451" s="138"/>
      <c r="BA451" s="138"/>
      <c r="BB451" s="138"/>
      <c r="BC451" s="138"/>
      <c r="BD451" s="138"/>
      <c r="BE451" s="138"/>
      <c r="BF451" s="138"/>
      <c r="BG451" s="138"/>
      <c r="BH451" s="138"/>
      <c r="BI451" s="138"/>
      <c r="BJ451" s="138"/>
      <c r="BK451" s="138">
        <v>140000</v>
      </c>
      <c r="BL451" s="192"/>
      <c r="BM451" s="202">
        <v>1</v>
      </c>
      <c r="BN451" s="211">
        <v>97376</v>
      </c>
      <c r="BO451" s="202" t="s">
        <v>353</v>
      </c>
    </row>
    <row r="452" spans="1:67" x14ac:dyDescent="0.25">
      <c r="A452" s="340"/>
      <c r="B452" s="343"/>
      <c r="C452" s="360"/>
      <c r="D452" s="360"/>
      <c r="E452" s="366"/>
      <c r="F452" s="7" t="s">
        <v>1121</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c r="AZ452" s="138"/>
      <c r="BA452" s="138"/>
      <c r="BB452" s="138"/>
      <c r="BC452" s="138"/>
      <c r="BD452" s="138"/>
      <c r="BE452" s="138"/>
      <c r="BF452" s="138"/>
      <c r="BG452" s="138"/>
      <c r="BH452" s="138"/>
      <c r="BI452" s="138"/>
      <c r="BJ452" s="138"/>
      <c r="BK452" s="138">
        <v>900000</v>
      </c>
      <c r="BL452" s="192"/>
      <c r="BM452" s="202">
        <v>11</v>
      </c>
      <c r="BN452" s="211">
        <v>898962</v>
      </c>
      <c r="BO452" s="202" t="s">
        <v>354</v>
      </c>
    </row>
    <row r="453" spans="1:67" x14ac:dyDescent="0.25">
      <c r="A453" s="340"/>
      <c r="B453" s="343"/>
      <c r="C453" s="360"/>
      <c r="D453" s="360"/>
      <c r="E453" s="366"/>
      <c r="F453" s="7" t="s">
        <v>1102</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c r="AZ453" s="138"/>
      <c r="BA453" s="138"/>
      <c r="BB453" s="138"/>
      <c r="BC453" s="138"/>
      <c r="BD453" s="138"/>
      <c r="BE453" s="138"/>
      <c r="BF453" s="138"/>
      <c r="BG453" s="138"/>
      <c r="BH453" s="138"/>
      <c r="BI453" s="138"/>
      <c r="BJ453" s="138"/>
      <c r="BK453" s="138">
        <v>66037.39</v>
      </c>
      <c r="BL453" s="192"/>
      <c r="BM453" s="202"/>
      <c r="BN453" s="211"/>
      <c r="BO453" s="202"/>
    </row>
    <row r="454" spans="1:67" x14ac:dyDescent="0.25">
      <c r="A454" s="340"/>
      <c r="B454" s="343"/>
      <c r="C454" s="360"/>
      <c r="D454" s="360"/>
      <c r="E454" s="366"/>
      <c r="F454" s="7" t="s">
        <v>1204</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c r="AZ454" s="138"/>
      <c r="BA454" s="138"/>
      <c r="BB454" s="138"/>
      <c r="BC454" s="138"/>
      <c r="BD454" s="138"/>
      <c r="BE454" s="138"/>
      <c r="BF454" s="138"/>
      <c r="BG454" s="138"/>
      <c r="BH454" s="138"/>
      <c r="BI454" s="138"/>
      <c r="BJ454" s="138"/>
      <c r="BK454" s="138">
        <v>132006.82</v>
      </c>
      <c r="BL454" s="192"/>
      <c r="BM454" s="202"/>
      <c r="BN454" s="211"/>
      <c r="BO454" s="202"/>
    </row>
    <row r="455" spans="1:67" x14ac:dyDescent="0.25">
      <c r="A455" s="340"/>
      <c r="B455" s="343"/>
      <c r="C455" s="360"/>
      <c r="D455" s="360"/>
      <c r="E455" s="366"/>
      <c r="F455" s="7" t="s">
        <v>1148</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c r="AZ455" s="138"/>
      <c r="BA455" s="138"/>
      <c r="BB455" s="138"/>
      <c r="BC455" s="138"/>
      <c r="BD455" s="138"/>
      <c r="BE455" s="138"/>
      <c r="BF455" s="138"/>
      <c r="BG455" s="138"/>
      <c r="BH455" s="138"/>
      <c r="BI455" s="138"/>
      <c r="BJ455" s="138"/>
      <c r="BK455" s="138">
        <v>180000</v>
      </c>
      <c r="BL455" s="192"/>
      <c r="BM455" s="202"/>
      <c r="BN455" s="211"/>
      <c r="BO455" s="202"/>
    </row>
    <row r="456" spans="1:67" x14ac:dyDescent="0.25">
      <c r="A456" s="340"/>
      <c r="B456" s="343"/>
      <c r="C456" s="360"/>
      <c r="D456" s="360"/>
      <c r="E456" s="366"/>
      <c r="F456" s="7" t="s">
        <v>1122</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c r="AZ456" s="138"/>
      <c r="BA456" s="138"/>
      <c r="BB456" s="138"/>
      <c r="BC456" s="138"/>
      <c r="BD456" s="138"/>
      <c r="BE456" s="138"/>
      <c r="BF456" s="138"/>
      <c r="BG456" s="138"/>
      <c r="BH456" s="138"/>
      <c r="BI456" s="138"/>
      <c r="BJ456" s="138"/>
      <c r="BK456" s="138">
        <v>40000</v>
      </c>
      <c r="BL456" s="192"/>
      <c r="BM456" s="202"/>
      <c r="BN456" s="211"/>
      <c r="BO456" s="202"/>
    </row>
    <row r="457" spans="1:67" x14ac:dyDescent="0.25">
      <c r="A457" s="340"/>
      <c r="B457" s="343"/>
      <c r="C457" s="360"/>
      <c r="D457" s="360"/>
      <c r="E457" s="366"/>
      <c r="F457" s="7" t="s">
        <v>1271</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c r="AZ457" s="138"/>
      <c r="BA457" s="138"/>
      <c r="BB457" s="138"/>
      <c r="BC457" s="138"/>
      <c r="BD457" s="138"/>
      <c r="BE457" s="138"/>
      <c r="BF457" s="138"/>
      <c r="BG457" s="138"/>
      <c r="BH457" s="138"/>
      <c r="BI457" s="138"/>
      <c r="BJ457" s="138"/>
      <c r="BK457" s="138">
        <v>41193.85</v>
      </c>
      <c r="BL457" s="192"/>
      <c r="BM457" s="202"/>
      <c r="BN457" s="211"/>
      <c r="BO457" s="202"/>
    </row>
    <row r="458" spans="1:67" x14ac:dyDescent="0.25">
      <c r="A458" s="340"/>
      <c r="B458" s="343"/>
      <c r="C458" s="360"/>
      <c r="D458" s="360"/>
      <c r="E458" s="366"/>
      <c r="F458" s="77" t="s">
        <v>1719</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c r="AZ458" s="138"/>
      <c r="BA458" s="138"/>
      <c r="BB458" s="138"/>
      <c r="BC458" s="138"/>
      <c r="BD458" s="138"/>
      <c r="BE458" s="138"/>
      <c r="BF458" s="138"/>
      <c r="BG458" s="138"/>
      <c r="BH458" s="138"/>
      <c r="BI458" s="138"/>
      <c r="BJ458" s="138"/>
      <c r="BK458" s="138">
        <v>50000</v>
      </c>
      <c r="BL458" s="192"/>
      <c r="BM458" s="202">
        <v>2</v>
      </c>
      <c r="BN458" s="211">
        <v>19973.14</v>
      </c>
      <c r="BO458" s="202"/>
    </row>
    <row r="459" spans="1:67" x14ac:dyDescent="0.25">
      <c r="A459" s="69"/>
      <c r="B459" s="23" t="s">
        <v>132</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94">
        <f>SUM(BK448:BK458)</f>
        <v>2241714.25</v>
      </c>
      <c r="BL459" s="193">
        <f>BK459/E448</f>
        <v>1</v>
      </c>
      <c r="BM459" s="202"/>
      <c r="BN459" s="211"/>
      <c r="BO459" s="202"/>
    </row>
    <row r="460" spans="1:67" x14ac:dyDescent="0.25">
      <c r="A460" s="339">
        <v>53</v>
      </c>
      <c r="B460" s="342" t="s">
        <v>1273</v>
      </c>
      <c r="C460" s="359" t="s">
        <v>1268</v>
      </c>
      <c r="D460" s="371" t="s">
        <v>468</v>
      </c>
      <c r="E460" s="365">
        <v>1527549.36</v>
      </c>
      <c r="F460" s="7" t="s">
        <v>1272</v>
      </c>
      <c r="G460" s="137"/>
      <c r="H460" s="138"/>
      <c r="I460" s="138">
        <v>357113</v>
      </c>
      <c r="J460" s="138"/>
      <c r="K460" s="138"/>
      <c r="L460" s="138"/>
      <c r="M460" s="138"/>
      <c r="N460" s="138"/>
      <c r="O460" s="138"/>
      <c r="P460" s="138"/>
      <c r="Q460" s="138"/>
      <c r="R460" s="138"/>
      <c r="S460" s="138"/>
      <c r="T460" s="138"/>
      <c r="U460" s="138"/>
      <c r="V460" s="138"/>
      <c r="W460" s="138"/>
      <c r="X460" s="138"/>
      <c r="Y460" s="138" t="s">
        <v>1723</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c r="AZ460" s="138"/>
      <c r="BA460" s="138"/>
      <c r="BB460" s="138"/>
      <c r="BC460" s="138"/>
      <c r="BD460" s="138"/>
      <c r="BE460" s="138"/>
      <c r="BF460" s="138"/>
      <c r="BG460" s="138"/>
      <c r="BH460" s="138"/>
      <c r="BI460" s="138"/>
      <c r="BJ460" s="138"/>
      <c r="BK460" s="138">
        <v>357113</v>
      </c>
      <c r="BL460" s="192"/>
      <c r="BM460" s="202">
        <v>3</v>
      </c>
      <c r="BN460" s="211">
        <v>293555</v>
      </c>
      <c r="BO460" s="202"/>
    </row>
    <row r="461" spans="1:67" x14ac:dyDescent="0.25">
      <c r="A461" s="340"/>
      <c r="B461" s="343"/>
      <c r="C461" s="360"/>
      <c r="D461" s="375"/>
      <c r="E461" s="366"/>
      <c r="F461" s="7" t="s">
        <v>1183</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c r="AZ461" s="138"/>
      <c r="BA461" s="138"/>
      <c r="BB461" s="138"/>
      <c r="BC461" s="138"/>
      <c r="BD461" s="138"/>
      <c r="BE461" s="138"/>
      <c r="BF461" s="138"/>
      <c r="BG461" s="138"/>
      <c r="BH461" s="138"/>
      <c r="BI461" s="138"/>
      <c r="BJ461" s="138"/>
      <c r="BK461" s="138">
        <v>90000</v>
      </c>
      <c r="BL461" s="192"/>
      <c r="BM461" s="202">
        <v>5</v>
      </c>
      <c r="BN461" s="211">
        <v>150000</v>
      </c>
      <c r="BO461" s="202"/>
    </row>
    <row r="462" spans="1:67" x14ac:dyDescent="0.25">
      <c r="A462" s="340"/>
      <c r="B462" s="343"/>
      <c r="C462" s="360"/>
      <c r="D462" s="375"/>
      <c r="E462" s="366"/>
      <c r="F462" s="7" t="s">
        <v>1238</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c r="AZ462" s="138"/>
      <c r="BA462" s="138"/>
      <c r="BB462" s="138"/>
      <c r="BC462" s="138"/>
      <c r="BD462" s="138"/>
      <c r="BE462" s="138"/>
      <c r="BF462" s="138"/>
      <c r="BG462" s="138"/>
      <c r="BH462" s="138"/>
      <c r="BI462" s="138"/>
      <c r="BJ462" s="138"/>
      <c r="BK462" s="138">
        <v>90000</v>
      </c>
      <c r="BL462" s="192"/>
      <c r="BM462" s="202">
        <v>4</v>
      </c>
      <c r="BN462" s="211">
        <v>160000</v>
      </c>
      <c r="BO462" s="202" t="s">
        <v>785</v>
      </c>
    </row>
    <row r="463" spans="1:67" x14ac:dyDescent="0.25">
      <c r="A463" s="340"/>
      <c r="B463" s="343"/>
      <c r="C463" s="360"/>
      <c r="D463" s="375"/>
      <c r="E463" s="366"/>
      <c r="F463" s="7" t="s">
        <v>1180</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c r="AZ463" s="138"/>
      <c r="BA463" s="138"/>
      <c r="BB463" s="138"/>
      <c r="BC463" s="138"/>
      <c r="BD463" s="138"/>
      <c r="BE463" s="138"/>
      <c r="BF463" s="138"/>
      <c r="BG463" s="138"/>
      <c r="BH463" s="138"/>
      <c r="BI463" s="138"/>
      <c r="BJ463" s="138"/>
      <c r="BK463" s="138">
        <v>755891</v>
      </c>
      <c r="BL463" s="192"/>
      <c r="BM463" s="202">
        <v>10</v>
      </c>
      <c r="BN463" s="211">
        <v>738559.59</v>
      </c>
      <c r="BO463" s="202"/>
    </row>
    <row r="464" spans="1:67" x14ac:dyDescent="0.25">
      <c r="A464" s="341"/>
      <c r="B464" s="344"/>
      <c r="C464" s="361"/>
      <c r="D464" s="376"/>
      <c r="E464" s="367"/>
      <c r="F464" s="8" t="s">
        <v>1182</v>
      </c>
      <c r="G464" s="137"/>
      <c r="H464" s="138"/>
      <c r="I464" s="138"/>
      <c r="J464" s="138"/>
      <c r="K464" s="138" t="s">
        <v>1723</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c r="AZ464" s="138"/>
      <c r="BA464" s="138"/>
      <c r="BB464" s="138"/>
      <c r="BC464" s="138"/>
      <c r="BD464" s="138"/>
      <c r="BE464" s="138"/>
      <c r="BF464" s="138"/>
      <c r="BG464" s="138"/>
      <c r="BH464" s="138"/>
      <c r="BI464" s="138"/>
      <c r="BJ464" s="138"/>
      <c r="BK464" s="138">
        <v>74544</v>
      </c>
      <c r="BL464" s="192"/>
      <c r="BM464" s="202"/>
      <c r="BN464" s="211"/>
      <c r="BO464" s="202"/>
    </row>
    <row r="465" spans="1:67" x14ac:dyDescent="0.25">
      <c r="A465" s="209"/>
      <c r="B465" s="210"/>
      <c r="C465" s="139"/>
      <c r="D465" s="233"/>
      <c r="E465" s="217"/>
      <c r="F465" s="78" t="s">
        <v>1198</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c r="AZ465" s="138"/>
      <c r="BA465" s="138"/>
      <c r="BB465" s="138"/>
      <c r="BC465" s="138"/>
      <c r="BD465" s="138"/>
      <c r="BE465" s="138"/>
      <c r="BF465" s="138"/>
      <c r="BG465" s="138"/>
      <c r="BH465" s="138"/>
      <c r="BI465" s="138"/>
      <c r="BJ465" s="138"/>
      <c r="BK465" s="138">
        <v>160000</v>
      </c>
      <c r="BL465" s="192"/>
      <c r="BM465" s="202">
        <v>1</v>
      </c>
      <c r="BN465" s="211">
        <v>120000</v>
      </c>
      <c r="BO465" s="202"/>
    </row>
    <row r="466" spans="1:67" x14ac:dyDescent="0.25">
      <c r="A466" s="69"/>
      <c r="B466" s="23" t="s">
        <v>132</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107"/>
      <c r="AZ466" s="107"/>
      <c r="BA466" s="107"/>
      <c r="BB466" s="107"/>
      <c r="BC466" s="107"/>
      <c r="BD466" s="107"/>
      <c r="BE466" s="107"/>
      <c r="BF466" s="107"/>
      <c r="BG466" s="107"/>
      <c r="BH466" s="107"/>
      <c r="BI466" s="107"/>
      <c r="BJ466" s="107"/>
      <c r="BK466" s="94">
        <f>SUM(BK460:BK465)</f>
        <v>1527548</v>
      </c>
      <c r="BL466" s="193">
        <f>BK466/E460</f>
        <v>0.99999910968507089</v>
      </c>
      <c r="BM466" s="202"/>
      <c r="BN466" s="211"/>
      <c r="BO466" s="202"/>
    </row>
    <row r="467" spans="1:67" x14ac:dyDescent="0.25">
      <c r="A467" s="392">
        <v>54</v>
      </c>
      <c r="B467" s="342" t="s">
        <v>1274</v>
      </c>
      <c r="C467" s="359" t="s">
        <v>1275</v>
      </c>
      <c r="D467" s="371" t="s">
        <v>469</v>
      </c>
      <c r="E467" s="365">
        <v>1526998.47</v>
      </c>
      <c r="F467" s="7" t="s">
        <v>1088</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c r="AZ467" s="138"/>
      <c r="BA467" s="138"/>
      <c r="BB467" s="138"/>
      <c r="BC467" s="138"/>
      <c r="BD467" s="138"/>
      <c r="BE467" s="138"/>
      <c r="BF467" s="138"/>
      <c r="BG467" s="138"/>
      <c r="BH467" s="138"/>
      <c r="BI467" s="138"/>
      <c r="BJ467" s="138"/>
      <c r="BK467" s="138">
        <f t="shared" ref="BK467:BK472" si="4">G467+H467+I467+J467+K467+L467+M467+N467</f>
        <v>927046</v>
      </c>
      <c r="BL467" s="192"/>
      <c r="BM467" s="202">
        <v>10</v>
      </c>
      <c r="BN467" s="211">
        <v>894651</v>
      </c>
      <c r="BO467" s="202" t="s">
        <v>355</v>
      </c>
    </row>
    <row r="468" spans="1:67" x14ac:dyDescent="0.25">
      <c r="A468" s="393"/>
      <c r="B468" s="343"/>
      <c r="C468" s="360"/>
      <c r="D468" s="375"/>
      <c r="E468" s="366"/>
      <c r="F468" s="7" t="s">
        <v>1189</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AZ468" s="138"/>
      <c r="BA468" s="138"/>
      <c r="BB468" s="138"/>
      <c r="BC468" s="138"/>
      <c r="BD468" s="138"/>
      <c r="BE468" s="138"/>
      <c r="BF468" s="138"/>
      <c r="BG468" s="138"/>
      <c r="BH468" s="138"/>
      <c r="BI468" s="138"/>
      <c r="BJ468" s="138"/>
      <c r="BK468" s="138">
        <f t="shared" si="4"/>
        <v>262986</v>
      </c>
      <c r="BL468" s="192"/>
      <c r="BM468" s="202">
        <v>3</v>
      </c>
      <c r="BN468" s="211">
        <v>164660</v>
      </c>
      <c r="BO468" s="202" t="s">
        <v>356</v>
      </c>
    </row>
    <row r="469" spans="1:67" x14ac:dyDescent="0.25">
      <c r="A469" s="393"/>
      <c r="B469" s="343"/>
      <c r="C469" s="360"/>
      <c r="D469" s="375"/>
      <c r="E469" s="366"/>
      <c r="F469" s="7" t="s">
        <v>1102</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AZ469" s="138"/>
      <c r="BA469" s="138"/>
      <c r="BB469" s="138"/>
      <c r="BC469" s="138"/>
      <c r="BD469" s="138"/>
      <c r="BE469" s="138"/>
      <c r="BF469" s="138"/>
      <c r="BG469" s="138"/>
      <c r="BH469" s="138"/>
      <c r="BI469" s="138"/>
      <c r="BJ469" s="138"/>
      <c r="BK469" s="138">
        <f t="shared" si="4"/>
        <v>229820</v>
      </c>
      <c r="BL469" s="192"/>
      <c r="BM469" s="202">
        <v>6</v>
      </c>
      <c r="BN469" s="211">
        <v>365300</v>
      </c>
      <c r="BO469" s="202" t="s">
        <v>357</v>
      </c>
    </row>
    <row r="470" spans="1:67" x14ac:dyDescent="0.25">
      <c r="A470" s="393"/>
      <c r="B470" s="343"/>
      <c r="C470" s="360"/>
      <c r="D470" s="375"/>
      <c r="E470" s="366"/>
      <c r="F470" s="7" t="s">
        <v>1179</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AZ470" s="138"/>
      <c r="BA470" s="138"/>
      <c r="BB470" s="138"/>
      <c r="BC470" s="138"/>
      <c r="BD470" s="138"/>
      <c r="BE470" s="138"/>
      <c r="BF470" s="138"/>
      <c r="BG470" s="138"/>
      <c r="BH470" s="138"/>
      <c r="BI470" s="138"/>
      <c r="BJ470" s="138"/>
      <c r="BK470" s="138">
        <f t="shared" si="4"/>
        <v>43480</v>
      </c>
      <c r="BL470" s="192"/>
      <c r="BM470" s="202">
        <v>1</v>
      </c>
      <c r="BN470" s="211">
        <v>39610</v>
      </c>
      <c r="BO470" s="202" t="s">
        <v>358</v>
      </c>
    </row>
    <row r="471" spans="1:67" x14ac:dyDescent="0.25">
      <c r="A471" s="393"/>
      <c r="B471" s="343"/>
      <c r="C471" s="360"/>
      <c r="D471" s="375"/>
      <c r="E471" s="366"/>
      <c r="F471" s="7" t="s">
        <v>1276</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AZ471" s="138"/>
      <c r="BA471" s="138"/>
      <c r="BB471" s="138"/>
      <c r="BC471" s="138"/>
      <c r="BD471" s="138"/>
      <c r="BE471" s="138"/>
      <c r="BF471" s="138"/>
      <c r="BG471" s="138"/>
      <c r="BH471" s="138"/>
      <c r="BI471" s="138"/>
      <c r="BJ471" s="138"/>
      <c r="BK471" s="138">
        <f t="shared" si="4"/>
        <v>38821</v>
      </c>
      <c r="BL471" s="192"/>
      <c r="BM471" s="202">
        <v>1</v>
      </c>
      <c r="BN471" s="211">
        <v>37884</v>
      </c>
      <c r="BO471" s="202" t="s">
        <v>359</v>
      </c>
    </row>
    <row r="472" spans="1:67" x14ac:dyDescent="0.25">
      <c r="A472" s="394"/>
      <c r="B472" s="344"/>
      <c r="C472" s="361"/>
      <c r="D472" s="376"/>
      <c r="E472" s="367"/>
      <c r="F472" s="7" t="s">
        <v>1143</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AZ472" s="138"/>
      <c r="BA472" s="138"/>
      <c r="BB472" s="138"/>
      <c r="BC472" s="138"/>
      <c r="BD472" s="138"/>
      <c r="BE472" s="138"/>
      <c r="BF472" s="138"/>
      <c r="BG472" s="138"/>
      <c r="BH472" s="138"/>
      <c r="BI472" s="138"/>
      <c r="BJ472" s="138"/>
      <c r="BK472" s="138">
        <f t="shared" si="4"/>
        <v>24845</v>
      </c>
      <c r="BL472" s="192"/>
      <c r="BM472" s="202">
        <v>1</v>
      </c>
      <c r="BN472" s="211">
        <v>24845</v>
      </c>
      <c r="BO472" s="202" t="s">
        <v>359</v>
      </c>
    </row>
    <row r="473" spans="1:67" x14ac:dyDescent="0.25">
      <c r="A473" s="69"/>
      <c r="B473" s="23" t="s">
        <v>132</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107"/>
      <c r="AZ473" s="107"/>
      <c r="BA473" s="107"/>
      <c r="BB473" s="107"/>
      <c r="BC473" s="107"/>
      <c r="BD473" s="107"/>
      <c r="BE473" s="107"/>
      <c r="BF473" s="107"/>
      <c r="BG473" s="107"/>
      <c r="BH473" s="107"/>
      <c r="BI473" s="107"/>
      <c r="BJ473" s="107"/>
      <c r="BK473" s="94">
        <f>SUM(BK467:BK472)</f>
        <v>1526998</v>
      </c>
      <c r="BL473" s="193">
        <f>BK473/E467</f>
        <v>0.99999969220663332</v>
      </c>
      <c r="BM473" s="202"/>
      <c r="BN473" s="211"/>
      <c r="BO473" s="211"/>
    </row>
    <row r="474" spans="1:67" x14ac:dyDescent="0.25">
      <c r="A474" s="339">
        <v>55</v>
      </c>
      <c r="B474" s="342" t="s">
        <v>1278</v>
      </c>
      <c r="C474" s="359" t="s">
        <v>1270</v>
      </c>
      <c r="D474" s="371" t="s">
        <v>470</v>
      </c>
      <c r="E474" s="365">
        <v>1529879.4500000002</v>
      </c>
      <c r="F474" s="7" t="s">
        <v>1113</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c r="AZ474" s="138"/>
      <c r="BA474" s="138"/>
      <c r="BB474" s="138"/>
      <c r="BC474" s="138"/>
      <c r="BD474" s="138"/>
      <c r="BE474" s="138"/>
      <c r="BF474" s="138"/>
      <c r="BG474" s="138"/>
      <c r="BH474" s="138"/>
      <c r="BI474" s="138"/>
      <c r="BJ474" s="138"/>
      <c r="BK474" s="138">
        <v>45000</v>
      </c>
      <c r="BL474" s="192"/>
      <c r="BM474" s="202">
        <v>2</v>
      </c>
      <c r="BN474" s="211">
        <v>30000</v>
      </c>
      <c r="BO474" s="202"/>
    </row>
    <row r="475" spans="1:67" x14ac:dyDescent="0.25">
      <c r="A475" s="340"/>
      <c r="B475" s="343"/>
      <c r="C475" s="360"/>
      <c r="D475" s="375"/>
      <c r="E475" s="366"/>
      <c r="F475" s="7" t="s">
        <v>1277</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c r="AZ475" s="138"/>
      <c r="BA475" s="138"/>
      <c r="BB475" s="138"/>
      <c r="BC475" s="138"/>
      <c r="BD475" s="138"/>
      <c r="BE475" s="138"/>
      <c r="BF475" s="138"/>
      <c r="BG475" s="138"/>
      <c r="BH475" s="138"/>
      <c r="BI475" s="138"/>
      <c r="BJ475" s="138"/>
      <c r="BK475" s="138">
        <v>210923.83</v>
      </c>
      <c r="BL475" s="192"/>
      <c r="BM475" s="202">
        <v>6</v>
      </c>
      <c r="BN475" s="211">
        <v>210923</v>
      </c>
      <c r="BO475" s="202" t="s">
        <v>839</v>
      </c>
    </row>
    <row r="476" spans="1:67" x14ac:dyDescent="0.25">
      <c r="A476" s="340"/>
      <c r="B476" s="343"/>
      <c r="C476" s="360"/>
      <c r="D476" s="375"/>
      <c r="E476" s="366"/>
      <c r="F476" s="7" t="s">
        <v>1115</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c r="AZ476" s="138"/>
      <c r="BA476" s="138"/>
      <c r="BB476" s="138"/>
      <c r="BC476" s="138"/>
      <c r="BD476" s="138"/>
      <c r="BE476" s="138"/>
      <c r="BF476" s="138"/>
      <c r="BG476" s="138"/>
      <c r="BH476" s="138"/>
      <c r="BI476" s="138"/>
      <c r="BJ476" s="138"/>
      <c r="BK476" s="138">
        <v>100000</v>
      </c>
      <c r="BL476" s="192"/>
      <c r="BM476" s="202">
        <v>2</v>
      </c>
      <c r="BN476" s="211">
        <v>100000</v>
      </c>
      <c r="BO476" s="202"/>
    </row>
    <row r="477" spans="1:67" x14ac:dyDescent="0.25">
      <c r="A477" s="340"/>
      <c r="B477" s="343"/>
      <c r="C477" s="360"/>
      <c r="D477" s="375"/>
      <c r="E477" s="366"/>
      <c r="F477" s="7" t="s">
        <v>1279</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c r="AZ477" s="138"/>
      <c r="BA477" s="138"/>
      <c r="BB477" s="138"/>
      <c r="BC477" s="138"/>
      <c r="BD477" s="138"/>
      <c r="BE477" s="138"/>
      <c r="BF477" s="138"/>
      <c r="BG477" s="138"/>
      <c r="BH477" s="138"/>
      <c r="BI477" s="138"/>
      <c r="BJ477" s="138"/>
      <c r="BK477" s="138">
        <v>180000</v>
      </c>
      <c r="BL477" s="192"/>
      <c r="BM477" s="202">
        <v>3</v>
      </c>
      <c r="BN477" s="211">
        <v>156945.01999999999</v>
      </c>
      <c r="BO477" s="202"/>
    </row>
    <row r="478" spans="1:67" x14ac:dyDescent="0.25">
      <c r="A478" s="340"/>
      <c r="B478" s="343"/>
      <c r="C478" s="360"/>
      <c r="D478" s="375"/>
      <c r="E478" s="366"/>
      <c r="F478" s="7" t="s">
        <v>1143</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v>75000</v>
      </c>
      <c r="BL478" s="192"/>
      <c r="BM478" s="202">
        <v>2</v>
      </c>
      <c r="BN478" s="211">
        <v>49313.75</v>
      </c>
      <c r="BO478" s="202"/>
    </row>
    <row r="479" spans="1:67" x14ac:dyDescent="0.25">
      <c r="A479" s="340"/>
      <c r="B479" s="343"/>
      <c r="C479" s="360"/>
      <c r="D479" s="375"/>
      <c r="E479" s="366"/>
      <c r="F479" s="7" t="s">
        <v>1280</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AZ479" s="138"/>
      <c r="BA479" s="138"/>
      <c r="BB479" s="138"/>
      <c r="BC479" s="138"/>
      <c r="BD479" s="138"/>
      <c r="BE479" s="138"/>
      <c r="BF479" s="138"/>
      <c r="BG479" s="138"/>
      <c r="BH479" s="138"/>
      <c r="BI479" s="138"/>
      <c r="BJ479" s="138"/>
      <c r="BK479" s="138">
        <v>836938.19</v>
      </c>
      <c r="BL479" s="192"/>
      <c r="BM479" s="202">
        <v>14</v>
      </c>
      <c r="BN479" s="211">
        <v>836937.21</v>
      </c>
      <c r="BO479" s="202" t="s">
        <v>840</v>
      </c>
    </row>
    <row r="480" spans="1:67" x14ac:dyDescent="0.25">
      <c r="A480" s="340"/>
      <c r="B480" s="343"/>
      <c r="C480" s="360"/>
      <c r="D480" s="375"/>
      <c r="E480" s="366"/>
      <c r="F480" s="7" t="s">
        <v>1102</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AZ480" s="138"/>
      <c r="BA480" s="138"/>
      <c r="BB480" s="138"/>
      <c r="BC480" s="138"/>
      <c r="BD480" s="138"/>
      <c r="BE480" s="138"/>
      <c r="BF480" s="138"/>
      <c r="BG480" s="138"/>
      <c r="BH480" s="138"/>
      <c r="BI480" s="138"/>
      <c r="BJ480" s="138"/>
      <c r="BK480" s="138">
        <v>62017.43</v>
      </c>
      <c r="BL480" s="192"/>
      <c r="BM480" s="202"/>
      <c r="BN480" s="211"/>
      <c r="BO480" s="202"/>
    </row>
    <row r="481" spans="1:67" x14ac:dyDescent="0.25">
      <c r="A481" s="341"/>
      <c r="B481" s="344"/>
      <c r="C481" s="361"/>
      <c r="D481" s="376"/>
      <c r="E481" s="367"/>
      <c r="F481" s="7" t="s">
        <v>1264</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AZ481" s="138"/>
      <c r="BA481" s="138"/>
      <c r="BB481" s="138"/>
      <c r="BC481" s="138"/>
      <c r="BD481" s="138"/>
      <c r="BE481" s="138"/>
      <c r="BF481" s="138"/>
      <c r="BG481" s="138"/>
      <c r="BH481" s="138"/>
      <c r="BI481" s="138"/>
      <c r="BJ481" s="138"/>
      <c r="BK481" s="138">
        <v>20000</v>
      </c>
      <c r="BL481" s="192"/>
      <c r="BM481" s="202"/>
      <c r="BN481" s="211"/>
      <c r="BO481" s="202"/>
    </row>
    <row r="482" spans="1:67" x14ac:dyDescent="0.25">
      <c r="A482" s="69"/>
      <c r="B482" s="23" t="s">
        <v>132</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107"/>
      <c r="AZ482" s="107"/>
      <c r="BA482" s="107"/>
      <c r="BB482" s="107"/>
      <c r="BC482" s="107"/>
      <c r="BD482" s="107"/>
      <c r="BE482" s="107"/>
      <c r="BF482" s="107"/>
      <c r="BG482" s="107"/>
      <c r="BH482" s="107"/>
      <c r="BI482" s="107"/>
      <c r="BJ482" s="107"/>
      <c r="BK482" s="94">
        <f>SUM(BK474:BK481)</f>
        <v>1529879.45</v>
      </c>
      <c r="BL482" s="193">
        <f>BK482/E474</f>
        <v>0.99999999999999989</v>
      </c>
      <c r="BM482" s="202"/>
      <c r="BN482" s="211"/>
      <c r="BO482" s="202"/>
    </row>
    <row r="483" spans="1:67" x14ac:dyDescent="0.25">
      <c r="A483" s="339">
        <v>56</v>
      </c>
      <c r="B483" s="342" t="s">
        <v>1282</v>
      </c>
      <c r="C483" s="359" t="s">
        <v>1270</v>
      </c>
      <c r="D483" s="371" t="s">
        <v>471</v>
      </c>
      <c r="E483" s="365">
        <v>973359.66</v>
      </c>
      <c r="F483" s="7" t="s">
        <v>547</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c r="AZ483" s="138"/>
      <c r="BA483" s="138"/>
      <c r="BB483" s="138"/>
      <c r="BC483" s="138"/>
      <c r="BD483" s="138"/>
      <c r="BE483" s="138"/>
      <c r="BF483" s="138"/>
      <c r="BG483" s="138"/>
      <c r="BH483" s="138"/>
      <c r="BI483" s="138"/>
      <c r="BJ483" s="138"/>
      <c r="BK483" s="138">
        <f>G483+H483+I483+J483+K483+L483+M483+N483</f>
        <v>178935.24</v>
      </c>
      <c r="BL483" s="192"/>
      <c r="BM483" s="202">
        <v>1</v>
      </c>
      <c r="BN483" s="211">
        <v>15000</v>
      </c>
      <c r="BO483" s="202"/>
    </row>
    <row r="484" spans="1:67" x14ac:dyDescent="0.25">
      <c r="A484" s="340"/>
      <c r="B484" s="343"/>
      <c r="C484" s="360"/>
      <c r="D484" s="375"/>
      <c r="E484" s="366"/>
      <c r="F484" s="7" t="s">
        <v>548</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c r="AZ484" s="138"/>
      <c r="BA484" s="138"/>
      <c r="BB484" s="138"/>
      <c r="BC484" s="138"/>
      <c r="BD484" s="138"/>
      <c r="BE484" s="138"/>
      <c r="BF484" s="138"/>
      <c r="BG484" s="138"/>
      <c r="BH484" s="138"/>
      <c r="BI484" s="138"/>
      <c r="BJ484" s="138"/>
      <c r="BK484" s="138">
        <f>G484+H484+I484+J484+K484+L484+M484+N484</f>
        <v>249733</v>
      </c>
      <c r="BL484" s="192"/>
      <c r="BM484" s="202">
        <v>8</v>
      </c>
      <c r="BN484" s="211">
        <v>396710</v>
      </c>
      <c r="BO484" s="202"/>
    </row>
    <row r="485" spans="1:67" x14ac:dyDescent="0.25">
      <c r="A485" s="340"/>
      <c r="B485" s="343"/>
      <c r="C485" s="360"/>
      <c r="D485" s="375"/>
      <c r="E485" s="366"/>
      <c r="F485" s="7" t="s">
        <v>549</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c r="AZ485" s="138"/>
      <c r="BA485" s="138"/>
      <c r="BB485" s="138"/>
      <c r="BC485" s="138"/>
      <c r="BD485" s="138"/>
      <c r="BE485" s="138"/>
      <c r="BF485" s="138"/>
      <c r="BG485" s="138"/>
      <c r="BH485" s="138"/>
      <c r="BI485" s="138"/>
      <c r="BJ485" s="138"/>
      <c r="BK485" s="138">
        <f>G485+H485+I485+J485+K485+L485+M485+N485</f>
        <v>89409</v>
      </c>
      <c r="BL485" s="192"/>
      <c r="BM485" s="202"/>
      <c r="BN485" s="211"/>
      <c r="BO485" s="202"/>
    </row>
    <row r="486" spans="1:67" x14ac:dyDescent="0.25">
      <c r="A486" s="340"/>
      <c r="B486" s="343"/>
      <c r="C486" s="360"/>
      <c r="D486" s="375"/>
      <c r="E486" s="366"/>
      <c r="F486" s="7" t="s">
        <v>550</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c r="AZ486" s="138"/>
      <c r="BA486" s="138"/>
      <c r="BB486" s="138"/>
      <c r="BC486" s="138"/>
      <c r="BD486" s="138"/>
      <c r="BE486" s="138"/>
      <c r="BF486" s="138"/>
      <c r="BG486" s="138"/>
      <c r="BH486" s="138"/>
      <c r="BI486" s="138"/>
      <c r="BJ486" s="138"/>
      <c r="BK486" s="138">
        <f>G486+H486+I486+J486+K486+L486+M486+N486</f>
        <v>410000</v>
      </c>
      <c r="BL486" s="192"/>
      <c r="BM486" s="202">
        <v>7</v>
      </c>
      <c r="BN486" s="211">
        <v>459335</v>
      </c>
      <c r="BO486" s="202"/>
    </row>
    <row r="487" spans="1:67" x14ac:dyDescent="0.25">
      <c r="A487" s="341"/>
      <c r="B487" s="344"/>
      <c r="C487" s="361"/>
      <c r="D487" s="376"/>
      <c r="E487" s="367"/>
      <c r="F487" s="7" t="s">
        <v>551</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c r="AZ487" s="138"/>
      <c r="BA487" s="138"/>
      <c r="BB487" s="138"/>
      <c r="BC487" s="138"/>
      <c r="BD487" s="138"/>
      <c r="BE487" s="138"/>
      <c r="BF487" s="138"/>
      <c r="BG487" s="138"/>
      <c r="BH487" s="138"/>
      <c r="BI487" s="138"/>
      <c r="BJ487" s="138"/>
      <c r="BK487" s="138">
        <f>G487+H487+I487+J487+K487+L487+M487+N487</f>
        <v>45281.8</v>
      </c>
      <c r="BL487" s="192"/>
      <c r="BM487" s="202"/>
      <c r="BN487" s="211"/>
      <c r="BO487" s="202"/>
    </row>
    <row r="488" spans="1:67" x14ac:dyDescent="0.25">
      <c r="A488" s="69"/>
      <c r="B488" s="23" t="s">
        <v>132</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107"/>
      <c r="AZ488" s="107"/>
      <c r="BA488" s="107"/>
      <c r="BB488" s="107"/>
      <c r="BC488" s="107"/>
      <c r="BD488" s="107"/>
      <c r="BE488" s="107"/>
      <c r="BF488" s="107"/>
      <c r="BG488" s="107"/>
      <c r="BH488" s="107"/>
      <c r="BI488" s="107"/>
      <c r="BJ488" s="107"/>
      <c r="BK488" s="94">
        <f>SUM(BK483:BK487)</f>
        <v>973359.04</v>
      </c>
      <c r="BL488" s="193">
        <f>BK488/E483</f>
        <v>0.99999936303092729</v>
      </c>
      <c r="BM488" s="202"/>
      <c r="BN488" s="211"/>
      <c r="BO488" s="202"/>
    </row>
    <row r="489" spans="1:67" x14ac:dyDescent="0.25">
      <c r="A489" s="339">
        <v>57</v>
      </c>
      <c r="B489" s="342" t="s">
        <v>1283</v>
      </c>
      <c r="C489" s="359" t="s">
        <v>1270</v>
      </c>
      <c r="D489" s="371" t="s">
        <v>472</v>
      </c>
      <c r="E489" s="365">
        <v>1569776</v>
      </c>
      <c r="F489" s="53" t="s">
        <v>1091</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168"/>
      <c r="AZ489" s="168"/>
      <c r="BA489" s="168"/>
      <c r="BB489" s="168"/>
      <c r="BC489" s="168"/>
      <c r="BD489" s="168"/>
      <c r="BE489" s="168"/>
      <c r="BF489" s="168"/>
      <c r="BG489" s="168"/>
      <c r="BH489" s="168"/>
      <c r="BI489" s="168"/>
      <c r="BJ489" s="168"/>
      <c r="BK489" s="211">
        <v>105000</v>
      </c>
      <c r="BL489" s="192"/>
      <c r="BM489" s="202">
        <v>7</v>
      </c>
      <c r="BN489" s="211">
        <v>105000</v>
      </c>
      <c r="BO489" s="202" t="s">
        <v>996</v>
      </c>
    </row>
    <row r="490" spans="1:67" x14ac:dyDescent="0.25">
      <c r="A490" s="340"/>
      <c r="B490" s="343"/>
      <c r="C490" s="360"/>
      <c r="D490" s="375"/>
      <c r="E490" s="366"/>
      <c r="F490" s="53" t="s">
        <v>1114</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c r="AZ490" s="168"/>
      <c r="BA490" s="168"/>
      <c r="BB490" s="168"/>
      <c r="BC490" s="168"/>
      <c r="BD490" s="168"/>
      <c r="BE490" s="168"/>
      <c r="BF490" s="168"/>
      <c r="BG490" s="168"/>
      <c r="BH490" s="168"/>
      <c r="BI490" s="168"/>
      <c r="BJ490" s="168"/>
      <c r="BK490" s="168">
        <v>160000</v>
      </c>
      <c r="BL490" s="192"/>
      <c r="BM490" s="202">
        <v>4</v>
      </c>
      <c r="BN490" s="211">
        <v>160000</v>
      </c>
      <c r="BO490" s="202"/>
    </row>
    <row r="491" spans="1:67" x14ac:dyDescent="0.25">
      <c r="A491" s="340"/>
      <c r="B491" s="343"/>
      <c r="C491" s="360"/>
      <c r="D491" s="375"/>
      <c r="E491" s="366"/>
      <c r="F491" s="53" t="s">
        <v>1115</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68"/>
      <c r="AZ491" s="168"/>
      <c r="BA491" s="168"/>
      <c r="BB491" s="168"/>
      <c r="BC491" s="168"/>
      <c r="BD491" s="168"/>
      <c r="BE491" s="168"/>
      <c r="BF491" s="168"/>
      <c r="BG491" s="168"/>
      <c r="BH491" s="168"/>
      <c r="BI491" s="168"/>
      <c r="BJ491" s="168"/>
      <c r="BK491" s="138">
        <v>140000</v>
      </c>
      <c r="BL491" s="192"/>
      <c r="BM491" s="202">
        <v>2</v>
      </c>
      <c r="BN491" s="211">
        <v>140000</v>
      </c>
      <c r="BO491" s="202"/>
    </row>
    <row r="492" spans="1:67" x14ac:dyDescent="0.25">
      <c r="A492" s="340"/>
      <c r="B492" s="343"/>
      <c r="C492" s="360"/>
      <c r="D492" s="375"/>
      <c r="E492" s="366"/>
      <c r="F492" s="53" t="s">
        <v>1118</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68"/>
      <c r="AZ492" s="168"/>
      <c r="BA492" s="168"/>
      <c r="BB492" s="168"/>
      <c r="BC492" s="168"/>
      <c r="BD492" s="168"/>
      <c r="BE492" s="168"/>
      <c r="BF492" s="168"/>
      <c r="BG492" s="168"/>
      <c r="BH492" s="168"/>
      <c r="BI492" s="168"/>
      <c r="BJ492" s="168"/>
      <c r="BK492" s="138">
        <v>484367</v>
      </c>
      <c r="BL492" s="192"/>
      <c r="BM492" s="202">
        <v>4</v>
      </c>
      <c r="BN492" s="211">
        <v>484367</v>
      </c>
      <c r="BO492" s="202"/>
    </row>
    <row r="493" spans="1:67" x14ac:dyDescent="0.25">
      <c r="A493" s="340"/>
      <c r="B493" s="343"/>
      <c r="C493" s="360"/>
      <c r="D493" s="375"/>
      <c r="E493" s="366"/>
      <c r="F493" s="53" t="s">
        <v>1120</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168"/>
      <c r="AZ493" s="168"/>
      <c r="BA493" s="168"/>
      <c r="BB493" s="168"/>
      <c r="BC493" s="168"/>
      <c r="BD493" s="168"/>
      <c r="BE493" s="168"/>
      <c r="BF493" s="168"/>
      <c r="BG493" s="168"/>
      <c r="BH493" s="168"/>
      <c r="BI493" s="168"/>
      <c r="BJ493" s="168"/>
      <c r="BK493" s="211">
        <v>582518</v>
      </c>
      <c r="BL493" s="192"/>
      <c r="BM493" s="202">
        <v>13</v>
      </c>
      <c r="BN493" s="211">
        <v>582518</v>
      </c>
      <c r="BO493" s="202" t="s">
        <v>997</v>
      </c>
    </row>
    <row r="494" spans="1:67" x14ac:dyDescent="0.25">
      <c r="A494" s="340"/>
      <c r="B494" s="343"/>
      <c r="C494" s="360"/>
      <c r="D494" s="375"/>
      <c r="E494" s="366"/>
      <c r="F494" s="53" t="s">
        <v>1140</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c r="AZ494" s="168"/>
      <c r="BA494" s="168"/>
      <c r="BB494" s="168"/>
      <c r="BC494" s="168"/>
      <c r="BD494" s="168"/>
      <c r="BE494" s="168"/>
      <c r="BF494" s="168"/>
      <c r="BG494" s="168"/>
      <c r="BH494" s="168"/>
      <c r="BI494" s="168"/>
      <c r="BJ494" s="168"/>
      <c r="BK494" s="168">
        <v>22951</v>
      </c>
      <c r="BL494" s="192"/>
      <c r="BM494" s="202"/>
      <c r="BN494" s="211"/>
      <c r="BO494" s="202"/>
    </row>
    <row r="495" spans="1:67" x14ac:dyDescent="0.25">
      <c r="A495" s="341"/>
      <c r="B495" s="344"/>
      <c r="C495" s="361"/>
      <c r="D495" s="376"/>
      <c r="E495" s="367"/>
      <c r="F495" s="53" t="s">
        <v>1143</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c r="AZ495" s="168"/>
      <c r="BA495" s="168"/>
      <c r="BB495" s="168"/>
      <c r="BC495" s="168"/>
      <c r="BD495" s="168"/>
      <c r="BE495" s="168"/>
      <c r="BF495" s="168"/>
      <c r="BG495" s="168"/>
      <c r="BH495" s="168"/>
      <c r="BI495" s="168"/>
      <c r="BJ495" s="168"/>
      <c r="BK495" s="168">
        <v>70000</v>
      </c>
      <c r="BL495" s="192"/>
      <c r="BM495" s="202"/>
      <c r="BN495" s="211"/>
      <c r="BO495" s="202"/>
    </row>
    <row r="496" spans="1:67" x14ac:dyDescent="0.25">
      <c r="A496" s="69"/>
      <c r="B496" s="23" t="s">
        <v>132</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107"/>
      <c r="AZ496" s="107"/>
      <c r="BA496" s="107"/>
      <c r="BB496" s="107"/>
      <c r="BC496" s="107"/>
      <c r="BD496" s="107"/>
      <c r="BE496" s="107"/>
      <c r="BF496" s="107"/>
      <c r="BG496" s="107"/>
      <c r="BH496" s="107"/>
      <c r="BI496" s="107"/>
      <c r="BJ496" s="107"/>
      <c r="BK496" s="94">
        <f>SUM(BK489:BK495)</f>
        <v>1564836</v>
      </c>
      <c r="BL496" s="193">
        <f>BK496/E489</f>
        <v>0.99685305419371939</v>
      </c>
      <c r="BM496" s="202"/>
      <c r="BN496" s="211"/>
      <c r="BO496" s="202"/>
    </row>
    <row r="497" spans="1:67" x14ac:dyDescent="0.25">
      <c r="A497" s="339">
        <v>58</v>
      </c>
      <c r="B497" s="342" t="s">
        <v>1285</v>
      </c>
      <c r="C497" s="359" t="s">
        <v>1275</v>
      </c>
      <c r="D497" s="371" t="s">
        <v>473</v>
      </c>
      <c r="E497" s="365">
        <v>1619626.31</v>
      </c>
      <c r="F497" s="7" t="s">
        <v>1284</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6"/>
      <c r="AZ497" s="96"/>
      <c r="BA497" s="96"/>
      <c r="BB497" s="96"/>
      <c r="BC497" s="96"/>
      <c r="BD497" s="96"/>
      <c r="BE497" s="96"/>
      <c r="BF497" s="96"/>
      <c r="BG497" s="96"/>
      <c r="BH497" s="96"/>
      <c r="BI497" s="96"/>
      <c r="BJ497" s="96"/>
      <c r="BK497" s="98">
        <f>SUM(J497:N497)</f>
        <v>60251</v>
      </c>
      <c r="BL497" s="192"/>
      <c r="BM497" s="202">
        <v>1</v>
      </c>
      <c r="BN497" s="211">
        <v>40000</v>
      </c>
      <c r="BO497" s="202"/>
    </row>
    <row r="498" spans="1:67" x14ac:dyDescent="0.25">
      <c r="A498" s="340"/>
      <c r="B498" s="343"/>
      <c r="C498" s="360"/>
      <c r="D498" s="375"/>
      <c r="E498" s="366"/>
      <c r="F498" s="7" t="s">
        <v>1111</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6"/>
      <c r="AZ498" s="96"/>
      <c r="BA498" s="96"/>
      <c r="BB498" s="96"/>
      <c r="BC498" s="96"/>
      <c r="BD498" s="96"/>
      <c r="BE498" s="96"/>
      <c r="BF498" s="96"/>
      <c r="BG498" s="96"/>
      <c r="BH498" s="96"/>
      <c r="BI498" s="96"/>
      <c r="BJ498" s="96"/>
      <c r="BK498" s="98">
        <f>SUM(J498:N498)</f>
        <v>884488</v>
      </c>
      <c r="BL498" s="192"/>
      <c r="BM498" s="202">
        <v>8</v>
      </c>
      <c r="BN498" s="211">
        <v>876840</v>
      </c>
      <c r="BO498" s="202" t="s">
        <v>953</v>
      </c>
    </row>
    <row r="499" spans="1:67" x14ac:dyDescent="0.25">
      <c r="A499" s="340"/>
      <c r="B499" s="343"/>
      <c r="C499" s="360"/>
      <c r="D499" s="375"/>
      <c r="E499" s="366"/>
      <c r="F499" s="7" t="s">
        <v>1136</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6"/>
      <c r="AZ499" s="96"/>
      <c r="BA499" s="96"/>
      <c r="BB499" s="96"/>
      <c r="BC499" s="96"/>
      <c r="BD499" s="96"/>
      <c r="BE499" s="96"/>
      <c r="BF499" s="96"/>
      <c r="BG499" s="96"/>
      <c r="BH499" s="96"/>
      <c r="BI499" s="96"/>
      <c r="BJ499" s="96"/>
      <c r="BK499" s="98">
        <f>SUM(J499:N499)</f>
        <v>161213</v>
      </c>
      <c r="BL499" s="192"/>
      <c r="BM499" s="202"/>
      <c r="BN499" s="211"/>
      <c r="BO499" s="202" t="s">
        <v>954</v>
      </c>
    </row>
    <row r="500" spans="1:67" x14ac:dyDescent="0.25">
      <c r="A500" s="341"/>
      <c r="B500" s="344"/>
      <c r="C500" s="361"/>
      <c r="D500" s="376"/>
      <c r="E500" s="367"/>
      <c r="F500" s="7" t="s">
        <v>1289</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6"/>
      <c r="AZ500" s="96"/>
      <c r="BA500" s="96"/>
      <c r="BB500" s="96"/>
      <c r="BC500" s="96"/>
      <c r="BD500" s="96"/>
      <c r="BE500" s="96"/>
      <c r="BF500" s="96"/>
      <c r="BG500" s="96"/>
      <c r="BH500" s="96"/>
      <c r="BI500" s="96"/>
      <c r="BJ500" s="96"/>
      <c r="BK500" s="98">
        <v>75279</v>
      </c>
      <c r="BL500" s="192"/>
      <c r="BM500" s="202"/>
      <c r="BN500" s="211"/>
      <c r="BO500" s="202" t="s">
        <v>857</v>
      </c>
    </row>
    <row r="501" spans="1:67" x14ac:dyDescent="0.25">
      <c r="A501" s="209"/>
      <c r="B501" s="210"/>
      <c r="C501" s="139"/>
      <c r="D501" s="233"/>
      <c r="E501" s="217"/>
      <c r="F501" s="77" t="s">
        <v>1132</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6"/>
      <c r="AZ501" s="96"/>
      <c r="BA501" s="96"/>
      <c r="BB501" s="96"/>
      <c r="BC501" s="96"/>
      <c r="BD501" s="96"/>
      <c r="BE501" s="96"/>
      <c r="BF501" s="96"/>
      <c r="BG501" s="96"/>
      <c r="BH501" s="96"/>
      <c r="BI501" s="96"/>
      <c r="BJ501" s="96"/>
      <c r="BK501" s="98">
        <v>152307</v>
      </c>
      <c r="BL501" s="192"/>
      <c r="BM501" s="202"/>
      <c r="BN501" s="211"/>
      <c r="BO501" s="202" t="s">
        <v>858</v>
      </c>
    </row>
    <row r="502" spans="1:67" x14ac:dyDescent="0.25">
      <c r="A502" s="209"/>
      <c r="B502" s="210"/>
      <c r="C502" s="139"/>
      <c r="D502" s="233"/>
      <c r="E502" s="217"/>
      <c r="F502" s="77" t="s">
        <v>1366</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6"/>
      <c r="AZ502" s="96"/>
      <c r="BA502" s="96"/>
      <c r="BB502" s="96"/>
      <c r="BC502" s="96"/>
      <c r="BD502" s="96"/>
      <c r="BE502" s="96"/>
      <c r="BF502" s="96"/>
      <c r="BG502" s="96"/>
      <c r="BH502" s="96"/>
      <c r="BI502" s="96"/>
      <c r="BJ502" s="96"/>
      <c r="BK502" s="98">
        <v>105611</v>
      </c>
      <c r="BL502" s="192"/>
      <c r="BM502" s="202"/>
      <c r="BN502" s="211"/>
      <c r="BO502" s="202"/>
    </row>
    <row r="503" spans="1:67" x14ac:dyDescent="0.25">
      <c r="A503" s="209"/>
      <c r="B503" s="210"/>
      <c r="C503" s="139"/>
      <c r="D503" s="233"/>
      <c r="E503" s="217"/>
      <c r="F503" s="77" t="s">
        <v>1110</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6"/>
      <c r="AZ503" s="96"/>
      <c r="BA503" s="96"/>
      <c r="BB503" s="96"/>
      <c r="BC503" s="96"/>
      <c r="BD503" s="96"/>
      <c r="BE503" s="96"/>
      <c r="BF503" s="96"/>
      <c r="BG503" s="96"/>
      <c r="BH503" s="96"/>
      <c r="BI503" s="96"/>
      <c r="BJ503" s="96"/>
      <c r="BK503" s="98">
        <v>90755</v>
      </c>
      <c r="BL503" s="192"/>
      <c r="BM503" s="202"/>
      <c r="BN503" s="211"/>
      <c r="BO503" s="202"/>
    </row>
    <row r="504" spans="1:67" x14ac:dyDescent="0.25">
      <c r="A504" s="209"/>
      <c r="B504" s="210"/>
      <c r="C504" s="139"/>
      <c r="D504" s="233"/>
      <c r="E504" s="217"/>
      <c r="F504" s="77" t="s">
        <v>1533</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6"/>
      <c r="AZ504" s="96"/>
      <c r="BA504" s="96"/>
      <c r="BB504" s="96"/>
      <c r="BC504" s="96"/>
      <c r="BD504" s="96"/>
      <c r="BE504" s="96"/>
      <c r="BF504" s="96"/>
      <c r="BG504" s="96"/>
      <c r="BH504" s="96"/>
      <c r="BI504" s="96"/>
      <c r="BJ504" s="96"/>
      <c r="BK504" s="98">
        <v>45154</v>
      </c>
      <c r="BL504" s="192"/>
      <c r="BM504" s="202"/>
      <c r="BN504" s="211"/>
      <c r="BO504" s="202"/>
    </row>
    <row r="505" spans="1:67" x14ac:dyDescent="0.25">
      <c r="A505" s="209"/>
      <c r="B505" s="210"/>
      <c r="C505" s="139"/>
      <c r="D505" s="233"/>
      <c r="E505" s="217"/>
      <c r="F505" s="77" t="s">
        <v>1133</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6"/>
      <c r="AZ505" s="96"/>
      <c r="BA505" s="96"/>
      <c r="BB505" s="96"/>
      <c r="BC505" s="96"/>
      <c r="BD505" s="96"/>
      <c r="BE505" s="96"/>
      <c r="BF505" s="96"/>
      <c r="BG505" s="96"/>
      <c r="BH505" s="96"/>
      <c r="BI505" s="96"/>
      <c r="BJ505" s="96"/>
      <c r="BK505" s="98">
        <v>44568</v>
      </c>
      <c r="BL505" s="192"/>
      <c r="BM505" s="202"/>
      <c r="BN505" s="211"/>
      <c r="BO505" s="202"/>
    </row>
    <row r="506" spans="1:67" x14ac:dyDescent="0.25">
      <c r="A506" s="69"/>
      <c r="B506" s="23" t="s">
        <v>132</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107"/>
      <c r="AZ506" s="107"/>
      <c r="BA506" s="107"/>
      <c r="BB506" s="107"/>
      <c r="BC506" s="107"/>
      <c r="BD506" s="107"/>
      <c r="BE506" s="107"/>
      <c r="BF506" s="107"/>
      <c r="BG506" s="107"/>
      <c r="BH506" s="107"/>
      <c r="BI506" s="107"/>
      <c r="BJ506" s="107"/>
      <c r="BK506" s="94">
        <f>SUM(BK497:BK505)</f>
        <v>1619626</v>
      </c>
      <c r="BL506" s="193">
        <f>BK506/E497</f>
        <v>0.999999808597824</v>
      </c>
      <c r="BM506" s="202"/>
      <c r="BN506" s="211"/>
      <c r="BO506" s="202"/>
    </row>
    <row r="507" spans="1:67" ht="15" customHeight="1" x14ac:dyDescent="0.25">
      <c r="A507" s="339">
        <v>59</v>
      </c>
      <c r="B507" s="342" t="s">
        <v>1287</v>
      </c>
      <c r="C507" s="359" t="s">
        <v>1288</v>
      </c>
      <c r="D507" s="371" t="s">
        <v>1847</v>
      </c>
      <c r="E507" s="443">
        <v>1526550</v>
      </c>
      <c r="F507" s="7" t="s">
        <v>1088</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c r="AZ507" s="138"/>
      <c r="BA507" s="138"/>
      <c r="BB507" s="138"/>
      <c r="BC507" s="138"/>
      <c r="BD507" s="138"/>
      <c r="BE507" s="138"/>
      <c r="BF507" s="138"/>
      <c r="BG507" s="138"/>
      <c r="BH507" s="138"/>
      <c r="BI507" s="138"/>
      <c r="BJ507" s="138"/>
      <c r="BK507" s="138">
        <v>130000</v>
      </c>
      <c r="BL507" s="192"/>
      <c r="BM507" s="202">
        <v>1</v>
      </c>
      <c r="BN507" s="211">
        <v>10000</v>
      </c>
      <c r="BO507" s="202"/>
    </row>
    <row r="508" spans="1:67" x14ac:dyDescent="0.25">
      <c r="A508" s="340"/>
      <c r="B508" s="343"/>
      <c r="C508" s="360"/>
      <c r="D508" s="375"/>
      <c r="E508" s="444"/>
      <c r="F508" s="7" t="s">
        <v>1286</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c r="AZ508" s="138"/>
      <c r="BA508" s="138"/>
      <c r="BB508" s="138"/>
      <c r="BC508" s="138"/>
      <c r="BD508" s="138"/>
      <c r="BE508" s="138"/>
      <c r="BF508" s="138"/>
      <c r="BG508" s="138"/>
      <c r="BH508" s="138"/>
      <c r="BI508" s="138"/>
      <c r="BJ508" s="138"/>
      <c r="BK508" s="138">
        <v>335462.03999999998</v>
      </c>
      <c r="BL508" s="192"/>
      <c r="BM508" s="202">
        <v>4</v>
      </c>
      <c r="BN508" s="211">
        <v>268096.43699999998</v>
      </c>
      <c r="BO508" s="202"/>
    </row>
    <row r="509" spans="1:67" x14ac:dyDescent="0.25">
      <c r="A509" s="340"/>
      <c r="B509" s="343"/>
      <c r="C509" s="360"/>
      <c r="D509" s="375"/>
      <c r="E509" s="444"/>
      <c r="F509" s="7" t="s">
        <v>1092</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c r="AZ509" s="138"/>
      <c r="BA509" s="138"/>
      <c r="BB509" s="138"/>
      <c r="BC509" s="138"/>
      <c r="BD509" s="138"/>
      <c r="BE509" s="138"/>
      <c r="BF509" s="138"/>
      <c r="BG509" s="138"/>
      <c r="BH509" s="138"/>
      <c r="BI509" s="138"/>
      <c r="BJ509" s="138"/>
      <c r="BK509" s="138">
        <v>445462.04</v>
      </c>
      <c r="BL509" s="192"/>
      <c r="BM509" s="202">
        <v>8</v>
      </c>
      <c r="BN509" s="211">
        <v>491509.62</v>
      </c>
      <c r="BO509" s="202" t="s">
        <v>113</v>
      </c>
    </row>
    <row r="510" spans="1:67" x14ac:dyDescent="0.25">
      <c r="A510" s="340"/>
      <c r="B510" s="343"/>
      <c r="C510" s="360"/>
      <c r="D510" s="375"/>
      <c r="E510" s="444"/>
      <c r="F510" s="7" t="s">
        <v>1115</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c r="AZ510" s="138"/>
      <c r="BA510" s="138"/>
      <c r="BB510" s="138"/>
      <c r="BC510" s="138"/>
      <c r="BD510" s="138"/>
      <c r="BE510" s="138"/>
      <c r="BF510" s="138"/>
      <c r="BG510" s="138"/>
      <c r="BH510" s="138"/>
      <c r="BI510" s="138"/>
      <c r="BJ510" s="138"/>
      <c r="BK510" s="138">
        <v>242900</v>
      </c>
      <c r="BL510" s="192"/>
      <c r="BM510" s="202"/>
      <c r="BN510" s="211"/>
      <c r="BO510" s="202"/>
    </row>
    <row r="511" spans="1:67" x14ac:dyDescent="0.25">
      <c r="A511" s="341"/>
      <c r="B511" s="344"/>
      <c r="C511" s="361"/>
      <c r="D511" s="376"/>
      <c r="E511" s="445"/>
      <c r="F511" s="7" t="s">
        <v>1276</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c r="AZ511" s="138"/>
      <c r="BA511" s="138"/>
      <c r="BB511" s="138"/>
      <c r="BC511" s="138"/>
      <c r="BD511" s="138"/>
      <c r="BE511" s="138"/>
      <c r="BF511" s="138"/>
      <c r="BG511" s="138"/>
      <c r="BH511" s="138"/>
      <c r="BI511" s="138"/>
      <c r="BJ511" s="138"/>
      <c r="BK511" s="138">
        <v>372716.18</v>
      </c>
      <c r="BL511" s="192"/>
      <c r="BM511" s="202"/>
      <c r="BN511" s="211"/>
      <c r="BO511" s="202"/>
    </row>
    <row r="512" spans="1:67" x14ac:dyDescent="0.25">
      <c r="A512" s="69"/>
      <c r="B512" s="23" t="s">
        <v>132</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94">
        <f>SUM(BK507:BK511)</f>
        <v>1526540.26</v>
      </c>
      <c r="BL512" s="193">
        <f>BK512/E507</f>
        <v>0.99999361959975108</v>
      </c>
      <c r="BM512" s="202"/>
      <c r="BN512" s="211"/>
      <c r="BO512" s="202"/>
    </row>
    <row r="513" spans="1:67" x14ac:dyDescent="0.25">
      <c r="A513" s="339">
        <v>60</v>
      </c>
      <c r="B513" s="342" t="s">
        <v>1290</v>
      </c>
      <c r="C513" s="359" t="s">
        <v>1291</v>
      </c>
      <c r="D513" s="371" t="s">
        <v>1848</v>
      </c>
      <c r="E513" s="365">
        <v>2466842.31</v>
      </c>
      <c r="F513" s="7" t="s">
        <v>1289</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6"/>
      <c r="AZ513" s="96"/>
      <c r="BA513" s="96"/>
      <c r="BB513" s="96"/>
      <c r="BC513" s="96"/>
      <c r="BD513" s="96"/>
      <c r="BE513" s="96"/>
      <c r="BF513" s="96"/>
      <c r="BG513" s="96"/>
      <c r="BH513" s="96"/>
      <c r="BI513" s="96"/>
      <c r="BJ513" s="96"/>
      <c r="BK513" s="98">
        <v>38489</v>
      </c>
      <c r="BL513" s="192"/>
      <c r="BM513" s="202"/>
      <c r="BN513" s="211"/>
      <c r="BO513" s="202"/>
    </row>
    <row r="514" spans="1:67" x14ac:dyDescent="0.25">
      <c r="A514" s="340"/>
      <c r="B514" s="343"/>
      <c r="C514" s="360"/>
      <c r="D514" s="375"/>
      <c r="E514" s="366"/>
      <c r="F514" s="7" t="s">
        <v>1137</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6"/>
      <c r="AZ514" s="96"/>
      <c r="BA514" s="96"/>
      <c r="BB514" s="96"/>
      <c r="BC514" s="96"/>
      <c r="BD514" s="96"/>
      <c r="BE514" s="96"/>
      <c r="BF514" s="96"/>
      <c r="BG514" s="96"/>
      <c r="BH514" s="96"/>
      <c r="BI514" s="96"/>
      <c r="BJ514" s="96"/>
      <c r="BK514" s="98">
        <v>394825</v>
      </c>
      <c r="BL514" s="192"/>
      <c r="BM514" s="202">
        <v>4</v>
      </c>
      <c r="BN514" s="211">
        <v>393561</v>
      </c>
      <c r="BO514" s="202"/>
    </row>
    <row r="515" spans="1:67" x14ac:dyDescent="0.25">
      <c r="A515" s="340"/>
      <c r="B515" s="343"/>
      <c r="C515" s="360"/>
      <c r="D515" s="375"/>
      <c r="E515" s="366"/>
      <c r="F515" s="7" t="s">
        <v>1281</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6"/>
      <c r="AZ515" s="96"/>
      <c r="BA515" s="96"/>
      <c r="BB515" s="96"/>
      <c r="BC515" s="96"/>
      <c r="BD515" s="96"/>
      <c r="BE515" s="96"/>
      <c r="BF515" s="96"/>
      <c r="BG515" s="96"/>
      <c r="BH515" s="96"/>
      <c r="BI515" s="96"/>
      <c r="BJ515" s="96"/>
      <c r="BK515" s="98">
        <v>96224</v>
      </c>
      <c r="BL515" s="192"/>
      <c r="BM515" s="202"/>
      <c r="BN515" s="211"/>
      <c r="BO515" s="202"/>
    </row>
    <row r="516" spans="1:67" x14ac:dyDescent="0.25">
      <c r="A516" s="340"/>
      <c r="B516" s="343"/>
      <c r="C516" s="360"/>
      <c r="D516" s="375"/>
      <c r="E516" s="366"/>
      <c r="F516" s="7" t="s">
        <v>1132</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6"/>
      <c r="AZ516" s="96"/>
      <c r="BA516" s="96"/>
      <c r="BB516" s="96"/>
      <c r="BC516" s="96"/>
      <c r="BD516" s="96"/>
      <c r="BE516" s="96"/>
      <c r="BF516" s="96"/>
      <c r="BG516" s="96"/>
      <c r="BH516" s="96"/>
      <c r="BI516" s="96"/>
      <c r="BJ516" s="96"/>
      <c r="BK516" s="98">
        <v>410554</v>
      </c>
      <c r="BL516" s="192"/>
      <c r="BM516" s="202">
        <v>10</v>
      </c>
      <c r="BN516" s="211">
        <v>400000</v>
      </c>
      <c r="BO516" s="202"/>
    </row>
    <row r="517" spans="1:67" x14ac:dyDescent="0.25">
      <c r="A517" s="341"/>
      <c r="B517" s="344"/>
      <c r="C517" s="361"/>
      <c r="D517" s="376"/>
      <c r="E517" s="367"/>
      <c r="F517" s="7" t="s">
        <v>1111</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6"/>
      <c r="AZ517" s="96"/>
      <c r="BA517" s="96"/>
      <c r="BB517" s="96"/>
      <c r="BC517" s="96"/>
      <c r="BD517" s="96"/>
      <c r="BE517" s="96"/>
      <c r="BF517" s="96"/>
      <c r="BG517" s="96"/>
      <c r="BH517" s="96"/>
      <c r="BI517" s="96"/>
      <c r="BJ517" s="96"/>
      <c r="BK517" s="98">
        <v>115468</v>
      </c>
      <c r="BL517" s="192"/>
      <c r="BM517" s="202">
        <v>12</v>
      </c>
      <c r="BN517" s="211">
        <v>180000</v>
      </c>
      <c r="BO517" s="202"/>
    </row>
    <row r="518" spans="1:67" x14ac:dyDescent="0.25">
      <c r="A518" s="209"/>
      <c r="B518" s="210"/>
      <c r="C518" s="139"/>
      <c r="D518" s="233"/>
      <c r="E518" s="217"/>
      <c r="F518" s="77" t="s">
        <v>1133</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6"/>
      <c r="AZ518" s="96"/>
      <c r="BA518" s="96"/>
      <c r="BB518" s="96"/>
      <c r="BC518" s="96"/>
      <c r="BD518" s="96"/>
      <c r="BE518" s="96"/>
      <c r="BF518" s="96"/>
      <c r="BG518" s="96"/>
      <c r="BH518" s="96"/>
      <c r="BI518" s="96"/>
      <c r="BJ518" s="96"/>
      <c r="BK518" s="98">
        <v>384895</v>
      </c>
      <c r="BL518" s="192"/>
      <c r="BM518" s="202">
        <v>6</v>
      </c>
      <c r="BN518" s="211">
        <v>360000</v>
      </c>
      <c r="BO518" s="202"/>
    </row>
    <row r="519" spans="1:67" x14ac:dyDescent="0.25">
      <c r="A519" s="209"/>
      <c r="B519" s="210"/>
      <c r="C519" s="139"/>
      <c r="D519" s="233"/>
      <c r="E519" s="217"/>
      <c r="F519" s="77" t="s">
        <v>1136</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6"/>
      <c r="AZ519" s="96"/>
      <c r="BA519" s="96"/>
      <c r="BB519" s="96"/>
      <c r="BC519" s="96"/>
      <c r="BD519" s="96"/>
      <c r="BE519" s="96"/>
      <c r="BF519" s="96"/>
      <c r="BG519" s="96"/>
      <c r="BH519" s="96"/>
      <c r="BI519" s="96"/>
      <c r="BJ519" s="96"/>
      <c r="BK519" s="98">
        <v>256596</v>
      </c>
      <c r="BL519" s="192"/>
      <c r="BM519" s="202">
        <v>2</v>
      </c>
      <c r="BN519" s="211">
        <v>222820.1</v>
      </c>
      <c r="BO519" s="202"/>
    </row>
    <row r="520" spans="1:67" x14ac:dyDescent="0.25">
      <c r="A520" s="209"/>
      <c r="B520" s="210"/>
      <c r="C520" s="139"/>
      <c r="D520" s="233"/>
      <c r="E520" s="217"/>
      <c r="F520" s="77" t="s">
        <v>669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6"/>
      <c r="AZ520" s="96"/>
      <c r="BA520" s="96"/>
      <c r="BB520" s="96"/>
      <c r="BC520" s="96"/>
      <c r="BD520" s="96"/>
      <c r="BE520" s="96"/>
      <c r="BF520" s="96"/>
      <c r="BG520" s="96"/>
      <c r="BH520" s="96"/>
      <c r="BI520" s="96"/>
      <c r="BJ520" s="96"/>
      <c r="BK520" s="98">
        <v>769790</v>
      </c>
      <c r="BL520" s="192"/>
      <c r="BM520" s="202">
        <v>7</v>
      </c>
      <c r="BN520" s="211">
        <v>866333.81</v>
      </c>
      <c r="BO520" s="202"/>
    </row>
    <row r="521" spans="1:67" x14ac:dyDescent="0.25">
      <c r="A521" s="69"/>
      <c r="B521" s="23" t="s">
        <v>132</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107"/>
      <c r="AZ521" s="107"/>
      <c r="BA521" s="107"/>
      <c r="BB521" s="107"/>
      <c r="BC521" s="107"/>
      <c r="BD521" s="107"/>
      <c r="BE521" s="107"/>
      <c r="BF521" s="107"/>
      <c r="BG521" s="107"/>
      <c r="BH521" s="107"/>
      <c r="BI521" s="107"/>
      <c r="BJ521" s="107"/>
      <c r="BK521" s="94">
        <f>SUM(BK513:BK520)</f>
        <v>2466841</v>
      </c>
      <c r="BL521" s="193">
        <f>BK521/E513</f>
        <v>0.99999946895673275</v>
      </c>
      <c r="BM521" s="202"/>
      <c r="BN521" s="211"/>
      <c r="BO521" s="202"/>
    </row>
    <row r="522" spans="1:67" ht="15" customHeight="1" x14ac:dyDescent="0.25">
      <c r="A522" s="353">
        <v>61</v>
      </c>
      <c r="B522" s="342" t="s">
        <v>1293</v>
      </c>
      <c r="C522" s="359" t="s">
        <v>1294</v>
      </c>
      <c r="D522" s="371" t="str">
        <f>'[1]CALENDAR TOATE GAL-urile'!$E$451</f>
        <v>www.galtaragugulanilor.ro</v>
      </c>
      <c r="E522" s="365">
        <v>3184579.31</v>
      </c>
      <c r="F522" s="7" t="s">
        <v>1365</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c r="AZ522" s="138"/>
      <c r="BA522" s="138"/>
      <c r="BB522" s="138"/>
      <c r="BC522" s="138"/>
      <c r="BD522" s="138"/>
      <c r="BE522" s="138"/>
      <c r="BF522" s="138"/>
      <c r="BG522" s="138"/>
      <c r="BH522" s="138"/>
      <c r="BI522" s="138"/>
      <c r="BJ522" s="138"/>
      <c r="BK522" s="138">
        <v>32641</v>
      </c>
      <c r="BL522" s="192"/>
      <c r="BM522" s="202"/>
      <c r="BN522" s="211"/>
      <c r="BO522" s="202"/>
    </row>
    <row r="523" spans="1:67" x14ac:dyDescent="0.25">
      <c r="A523" s="348"/>
      <c r="B523" s="343"/>
      <c r="C523" s="360"/>
      <c r="D523" s="375"/>
      <c r="E523" s="366"/>
      <c r="F523" s="7" t="s">
        <v>1284</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c r="AZ523" s="138"/>
      <c r="BA523" s="138"/>
      <c r="BB523" s="138"/>
      <c r="BC523" s="138"/>
      <c r="BD523" s="138"/>
      <c r="BE523" s="138"/>
      <c r="BF523" s="138"/>
      <c r="BG523" s="138"/>
      <c r="BH523" s="138"/>
      <c r="BI523" s="138"/>
      <c r="BJ523" s="138"/>
      <c r="BK523" s="138">
        <v>10000</v>
      </c>
      <c r="BL523" s="192"/>
      <c r="BM523" s="202"/>
      <c r="BN523" s="211"/>
      <c r="BO523" s="202"/>
    </row>
    <row r="524" spans="1:67" x14ac:dyDescent="0.25">
      <c r="A524" s="348"/>
      <c r="B524" s="343"/>
      <c r="C524" s="360"/>
      <c r="D524" s="375"/>
      <c r="E524" s="366"/>
      <c r="F524" s="7" t="s">
        <v>1366</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c r="AZ524" s="138"/>
      <c r="BA524" s="138"/>
      <c r="BB524" s="138"/>
      <c r="BC524" s="138"/>
      <c r="BD524" s="138"/>
      <c r="BE524" s="138"/>
      <c r="BF524" s="138"/>
      <c r="BG524" s="138"/>
      <c r="BH524" s="138"/>
      <c r="BI524" s="138"/>
      <c r="BJ524" s="138"/>
      <c r="BK524" s="138">
        <v>200000</v>
      </c>
      <c r="BL524" s="192"/>
      <c r="BM524" s="202"/>
      <c r="BN524" s="211"/>
      <c r="BO524" s="202"/>
    </row>
    <row r="525" spans="1:67" x14ac:dyDescent="0.25">
      <c r="A525" s="348"/>
      <c r="B525" s="343"/>
      <c r="C525" s="360"/>
      <c r="D525" s="375"/>
      <c r="E525" s="366"/>
      <c r="F525" s="7" t="s">
        <v>1110</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c r="AZ525" s="138"/>
      <c r="BA525" s="138"/>
      <c r="BB525" s="138"/>
      <c r="BC525" s="138"/>
      <c r="BD525" s="138"/>
      <c r="BE525" s="138"/>
      <c r="BF525" s="138"/>
      <c r="BG525" s="138"/>
      <c r="BH525" s="138"/>
      <c r="BI525" s="138"/>
      <c r="BJ525" s="138"/>
      <c r="BK525" s="138">
        <v>75000</v>
      </c>
      <c r="BL525" s="192"/>
      <c r="BM525" s="202"/>
      <c r="BN525" s="211"/>
      <c r="BO525" s="202" t="s">
        <v>1072</v>
      </c>
    </row>
    <row r="526" spans="1:67" x14ac:dyDescent="0.25">
      <c r="A526" s="348"/>
      <c r="B526" s="343"/>
      <c r="C526" s="360"/>
      <c r="D526" s="375"/>
      <c r="E526" s="366"/>
      <c r="F526" s="77" t="s">
        <v>1368</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c r="AZ526" s="138"/>
      <c r="BA526" s="138"/>
      <c r="BB526" s="138"/>
      <c r="BC526" s="138"/>
      <c r="BD526" s="138"/>
      <c r="BE526" s="138"/>
      <c r="BF526" s="138"/>
      <c r="BG526" s="138"/>
      <c r="BH526" s="138"/>
      <c r="BI526" s="138"/>
      <c r="BJ526" s="138"/>
      <c r="BK526" s="138">
        <v>440000</v>
      </c>
      <c r="BL526" s="192"/>
      <c r="BM526" s="202">
        <v>11</v>
      </c>
      <c r="BN526" s="211">
        <v>440000</v>
      </c>
      <c r="BO526" s="202"/>
    </row>
    <row r="527" spans="1:67" x14ac:dyDescent="0.25">
      <c r="A527" s="348"/>
      <c r="B527" s="343"/>
      <c r="C527" s="360"/>
      <c r="D527" s="375"/>
      <c r="E527" s="366"/>
      <c r="F527" s="77" t="s">
        <v>1238</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c r="AZ527" s="138"/>
      <c r="BA527" s="138"/>
      <c r="BB527" s="138"/>
      <c r="BC527" s="138"/>
      <c r="BD527" s="138"/>
      <c r="BE527" s="138"/>
      <c r="BF527" s="138"/>
      <c r="BG527" s="138"/>
      <c r="BH527" s="138"/>
      <c r="BI527" s="138"/>
      <c r="BJ527" s="138"/>
      <c r="BK527" s="138">
        <v>15000</v>
      </c>
      <c r="BL527" s="192"/>
      <c r="BM527" s="202"/>
      <c r="BN527" s="211"/>
      <c r="BO527" s="202"/>
    </row>
    <row r="528" spans="1:67" x14ac:dyDescent="0.25">
      <c r="A528" s="349"/>
      <c r="B528" s="344"/>
      <c r="C528" s="361"/>
      <c r="D528" s="375"/>
      <c r="E528" s="367"/>
      <c r="F528" s="77" t="s">
        <v>1132</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c r="AZ528" s="138"/>
      <c r="BA528" s="138"/>
      <c r="BB528" s="138"/>
      <c r="BC528" s="138"/>
      <c r="BD528" s="138"/>
      <c r="BE528" s="138"/>
      <c r="BF528" s="138"/>
      <c r="BG528" s="138"/>
      <c r="BH528" s="138"/>
      <c r="BI528" s="138"/>
      <c r="BJ528" s="138"/>
      <c r="BK528" s="138">
        <v>300000</v>
      </c>
      <c r="BL528" s="192"/>
      <c r="BM528" s="202">
        <v>6</v>
      </c>
      <c r="BN528" s="211">
        <v>300000</v>
      </c>
      <c r="BO528" s="202" t="s">
        <v>1073</v>
      </c>
    </row>
    <row r="529" spans="1:67" x14ac:dyDescent="0.25">
      <c r="A529" s="242"/>
      <c r="B529" s="210"/>
      <c r="C529" s="139"/>
      <c r="D529" s="233"/>
      <c r="E529" s="217"/>
      <c r="F529" s="77" t="s">
        <v>1133</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c r="AZ529" s="138"/>
      <c r="BA529" s="138"/>
      <c r="BB529" s="138"/>
      <c r="BC529" s="138"/>
      <c r="BD529" s="138"/>
      <c r="BE529" s="138"/>
      <c r="BF529" s="138"/>
      <c r="BG529" s="138"/>
      <c r="BH529" s="138"/>
      <c r="BI529" s="138"/>
      <c r="BJ529" s="138"/>
      <c r="BK529" s="138">
        <v>480000</v>
      </c>
      <c r="BL529" s="192"/>
      <c r="BM529" s="202">
        <v>4</v>
      </c>
      <c r="BN529" s="211">
        <v>388376.81</v>
      </c>
      <c r="BO529" s="202" t="s">
        <v>1073</v>
      </c>
    </row>
    <row r="530" spans="1:67" x14ac:dyDescent="0.25">
      <c r="A530" s="242"/>
      <c r="B530" s="210"/>
      <c r="C530" s="139"/>
      <c r="D530" s="233"/>
      <c r="E530" s="217"/>
      <c r="F530" s="77" t="s">
        <v>1111</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c r="AZ530" s="138"/>
      <c r="BA530" s="138"/>
      <c r="BB530" s="138"/>
      <c r="BC530" s="138"/>
      <c r="BD530" s="138"/>
      <c r="BE530" s="138"/>
      <c r="BF530" s="138"/>
      <c r="BG530" s="138"/>
      <c r="BH530" s="138"/>
      <c r="BI530" s="138"/>
      <c r="BJ530" s="138"/>
      <c r="BK530" s="138">
        <v>1556751</v>
      </c>
      <c r="BL530" s="192"/>
      <c r="BM530" s="202">
        <v>17</v>
      </c>
      <c r="BN530" s="211">
        <v>1307191.75</v>
      </c>
      <c r="BO530" s="202" t="s">
        <v>1074</v>
      </c>
    </row>
    <row r="531" spans="1:67" x14ac:dyDescent="0.25">
      <c r="A531" s="242"/>
      <c r="B531" s="210"/>
      <c r="C531" s="139"/>
      <c r="D531" s="233"/>
      <c r="E531" s="217"/>
      <c r="F531" s="77" t="s">
        <v>1136</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c r="AZ531" s="138"/>
      <c r="BA531" s="138"/>
      <c r="BB531" s="138"/>
      <c r="BC531" s="138"/>
      <c r="BD531" s="138"/>
      <c r="BE531" s="138"/>
      <c r="BF531" s="138"/>
      <c r="BG531" s="138"/>
      <c r="BH531" s="138"/>
      <c r="BI531" s="138"/>
      <c r="BJ531" s="138"/>
      <c r="BK531" s="138">
        <v>30000</v>
      </c>
      <c r="BL531" s="192"/>
      <c r="BM531" s="202"/>
      <c r="BN531" s="211"/>
      <c r="BO531" s="202" t="s">
        <v>971</v>
      </c>
    </row>
    <row r="532" spans="1:67" x14ac:dyDescent="0.25">
      <c r="A532" s="242"/>
      <c r="B532" s="210"/>
      <c r="C532" s="139"/>
      <c r="D532" s="233"/>
      <c r="E532" s="217"/>
      <c r="F532" s="77" t="s">
        <v>1292</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c r="AZ532" s="138"/>
      <c r="BA532" s="138"/>
      <c r="BB532" s="138"/>
      <c r="BC532" s="138"/>
      <c r="BD532" s="138"/>
      <c r="BE532" s="138"/>
      <c r="BF532" s="138"/>
      <c r="BG532" s="138"/>
      <c r="BH532" s="138"/>
      <c r="BI532" s="138"/>
      <c r="BJ532" s="138"/>
      <c r="BK532" s="138">
        <v>30187</v>
      </c>
      <c r="BL532" s="192"/>
      <c r="BM532" s="202">
        <v>1</v>
      </c>
      <c r="BN532" s="211">
        <v>30187</v>
      </c>
      <c r="BO532" s="202" t="s">
        <v>972</v>
      </c>
    </row>
    <row r="533" spans="1:67" x14ac:dyDescent="0.25">
      <c r="A533" s="242"/>
      <c r="B533" s="210"/>
      <c r="C533" s="139"/>
      <c r="D533" s="233"/>
      <c r="E533" s="217"/>
      <c r="F533" s="77" t="s">
        <v>1487</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c r="AZ533" s="138"/>
      <c r="BA533" s="138"/>
      <c r="BB533" s="138"/>
      <c r="BC533" s="138"/>
      <c r="BD533" s="138"/>
      <c r="BE533" s="138"/>
      <c r="BF533" s="138"/>
      <c r="BG533" s="138"/>
      <c r="BH533" s="138"/>
      <c r="BI533" s="138"/>
      <c r="BJ533" s="138"/>
      <c r="BK533" s="138">
        <v>15000</v>
      </c>
      <c r="BL533" s="192"/>
      <c r="BM533" s="202"/>
      <c r="BN533" s="211"/>
      <c r="BO533" s="202" t="s">
        <v>971</v>
      </c>
    </row>
    <row r="534" spans="1:67" x14ac:dyDescent="0.25">
      <c r="A534" s="69"/>
      <c r="B534" s="23" t="s">
        <v>132</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107"/>
      <c r="AZ534" s="107"/>
      <c r="BA534" s="107"/>
      <c r="BB534" s="107"/>
      <c r="BC534" s="107"/>
      <c r="BD534" s="107"/>
      <c r="BE534" s="107"/>
      <c r="BF534" s="107"/>
      <c r="BG534" s="107"/>
      <c r="BH534" s="107"/>
      <c r="BI534" s="107"/>
      <c r="BJ534" s="107"/>
      <c r="BK534" s="94">
        <f>SUM(BK522:BK533)</f>
        <v>3184579</v>
      </c>
      <c r="BL534" s="193">
        <f>BK534/E522</f>
        <v>0.99999990265590211</v>
      </c>
      <c r="BM534" s="202"/>
      <c r="BN534" s="211"/>
      <c r="BO534" s="202"/>
    </row>
    <row r="535" spans="1:67" x14ac:dyDescent="0.25">
      <c r="A535" s="339">
        <v>62</v>
      </c>
      <c r="B535" s="342" t="s">
        <v>1300</v>
      </c>
      <c r="C535" s="359" t="s">
        <v>1301</v>
      </c>
      <c r="D535" s="371" t="s">
        <v>694</v>
      </c>
      <c r="E535" s="416">
        <v>2585031.31</v>
      </c>
      <c r="F535" s="44" t="s">
        <v>1295</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c r="AZ535" s="96"/>
      <c r="BA535" s="96"/>
      <c r="BB535" s="96"/>
      <c r="BC535" s="96"/>
      <c r="BD535" s="96"/>
      <c r="BE535" s="96"/>
      <c r="BF535" s="96"/>
      <c r="BG535" s="96"/>
      <c r="BH535" s="96"/>
      <c r="BI535" s="96"/>
      <c r="BJ535" s="96"/>
      <c r="BK535" s="96">
        <v>12766</v>
      </c>
      <c r="BL535" s="192"/>
      <c r="BM535" s="202"/>
      <c r="BN535" s="211"/>
      <c r="BO535" s="202"/>
    </row>
    <row r="536" spans="1:67" x14ac:dyDescent="0.25">
      <c r="A536" s="340"/>
      <c r="B536" s="343"/>
      <c r="C536" s="360"/>
      <c r="D536" s="360"/>
      <c r="E536" s="417"/>
      <c r="F536" s="44" t="s">
        <v>1296</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c r="AZ536" s="96"/>
      <c r="BA536" s="96"/>
      <c r="BB536" s="96"/>
      <c r="BC536" s="96"/>
      <c r="BD536" s="96"/>
      <c r="BE536" s="96"/>
      <c r="BF536" s="96"/>
      <c r="BG536" s="96"/>
      <c r="BH536" s="96"/>
      <c r="BI536" s="96"/>
      <c r="BJ536" s="96"/>
      <c r="BK536" s="96">
        <v>25531</v>
      </c>
      <c r="BL536" s="192"/>
      <c r="BM536" s="202"/>
      <c r="BN536" s="211"/>
      <c r="BO536" s="202"/>
    </row>
    <row r="537" spans="1:67" x14ac:dyDescent="0.25">
      <c r="A537" s="340"/>
      <c r="B537" s="343"/>
      <c r="C537" s="360"/>
      <c r="D537" s="360"/>
      <c r="E537" s="417"/>
      <c r="F537" s="44" t="s">
        <v>1297</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c r="AZ537" s="96"/>
      <c r="BA537" s="96"/>
      <c r="BB537" s="96"/>
      <c r="BC537" s="96"/>
      <c r="BD537" s="96"/>
      <c r="BE537" s="96"/>
      <c r="BF537" s="96"/>
      <c r="BG537" s="96"/>
      <c r="BH537" s="96"/>
      <c r="BI537" s="96"/>
      <c r="BJ537" s="96"/>
      <c r="BK537" s="96">
        <v>51062</v>
      </c>
      <c r="BL537" s="192"/>
      <c r="BM537" s="202"/>
      <c r="BN537" s="211"/>
      <c r="BO537" s="202"/>
    </row>
    <row r="538" spans="1:67" x14ac:dyDescent="0.25">
      <c r="A538" s="340"/>
      <c r="B538" s="343"/>
      <c r="C538" s="360"/>
      <c r="D538" s="360"/>
      <c r="E538" s="417"/>
      <c r="F538" s="8" t="s">
        <v>1298</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c r="AZ538" s="96"/>
      <c r="BA538" s="96"/>
      <c r="BB538" s="96"/>
      <c r="BC538" s="96"/>
      <c r="BD538" s="96"/>
      <c r="BE538" s="96"/>
      <c r="BF538" s="96"/>
      <c r="BG538" s="96"/>
      <c r="BH538" s="96"/>
      <c r="BI538" s="96"/>
      <c r="BJ538" s="96"/>
      <c r="BK538" s="96">
        <v>19148</v>
      </c>
      <c r="BL538" s="192"/>
      <c r="BM538" s="202"/>
      <c r="BN538" s="211"/>
      <c r="BO538" s="202"/>
    </row>
    <row r="539" spans="1:67" x14ac:dyDescent="0.25">
      <c r="A539" s="340"/>
      <c r="B539" s="343"/>
      <c r="C539" s="360"/>
      <c r="D539" s="360"/>
      <c r="E539" s="417"/>
      <c r="F539" s="8" t="s">
        <v>1299</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c r="AZ539" s="96"/>
      <c r="BA539" s="96"/>
      <c r="BB539" s="96"/>
      <c r="BC539" s="96"/>
      <c r="BD539" s="96"/>
      <c r="BE539" s="96"/>
      <c r="BF539" s="96"/>
      <c r="BG539" s="96"/>
      <c r="BH539" s="96"/>
      <c r="BI539" s="96"/>
      <c r="BJ539" s="96"/>
      <c r="BK539" s="96">
        <v>153187</v>
      </c>
      <c r="BL539" s="192"/>
      <c r="BM539" s="202"/>
      <c r="BN539" s="211"/>
      <c r="BO539" s="202"/>
    </row>
    <row r="540" spans="1:67" x14ac:dyDescent="0.25">
      <c r="A540" s="340"/>
      <c r="B540" s="343"/>
      <c r="C540" s="360"/>
      <c r="D540" s="360"/>
      <c r="E540" s="417"/>
      <c r="F540" s="8" t="s">
        <v>1302</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c r="AZ540" s="96"/>
      <c r="BA540" s="96"/>
      <c r="BB540" s="96"/>
      <c r="BC540" s="96"/>
      <c r="BD540" s="96"/>
      <c r="BE540" s="96"/>
      <c r="BF540" s="96"/>
      <c r="BG540" s="96"/>
      <c r="BH540" s="96"/>
      <c r="BI540" s="96"/>
      <c r="BJ540" s="96"/>
      <c r="BK540" s="96">
        <v>1531870</v>
      </c>
      <c r="BL540" s="192"/>
      <c r="BM540" s="202"/>
      <c r="BN540" s="211"/>
      <c r="BO540" s="202"/>
    </row>
    <row r="541" spans="1:67" x14ac:dyDescent="0.25">
      <c r="A541" s="340"/>
      <c r="B541" s="343"/>
      <c r="C541" s="360"/>
      <c r="D541" s="360"/>
      <c r="E541" s="417"/>
      <c r="F541" s="8" t="s">
        <v>1303</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c r="AZ541" s="96"/>
      <c r="BA541" s="96"/>
      <c r="BB541" s="96"/>
      <c r="BC541" s="96"/>
      <c r="BD541" s="96"/>
      <c r="BE541" s="96"/>
      <c r="BF541" s="96"/>
      <c r="BG541" s="96"/>
      <c r="BH541" s="96"/>
      <c r="BI541" s="96"/>
      <c r="BJ541" s="96"/>
      <c r="BK541" s="96">
        <v>12766</v>
      </c>
      <c r="BL541" s="192"/>
      <c r="BM541" s="202"/>
      <c r="BN541" s="211"/>
      <c r="BO541" s="202"/>
    </row>
    <row r="542" spans="1:67" x14ac:dyDescent="0.25">
      <c r="A542" s="340"/>
      <c r="B542" s="343"/>
      <c r="C542" s="360"/>
      <c r="D542" s="360"/>
      <c r="E542" s="417"/>
      <c r="F542" s="8" t="s">
        <v>1304</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c r="AZ542" s="96"/>
      <c r="BA542" s="96"/>
      <c r="BB542" s="96"/>
      <c r="BC542" s="96"/>
      <c r="BD542" s="96"/>
      <c r="BE542" s="96"/>
      <c r="BF542" s="96"/>
      <c r="BG542" s="96"/>
      <c r="BH542" s="96"/>
      <c r="BI542" s="96"/>
      <c r="BJ542" s="96"/>
      <c r="BK542" s="96">
        <v>12766</v>
      </c>
      <c r="BL542" s="192"/>
      <c r="BM542" s="202"/>
      <c r="BN542" s="211"/>
      <c r="BO542" s="202"/>
    </row>
    <row r="543" spans="1:67" x14ac:dyDescent="0.25">
      <c r="A543" s="340"/>
      <c r="B543" s="343"/>
      <c r="C543" s="360"/>
      <c r="D543" s="360"/>
      <c r="E543" s="417"/>
      <c r="F543" s="8" t="s">
        <v>1305</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c r="AZ543" s="96"/>
      <c r="BA543" s="96"/>
      <c r="BB543" s="96"/>
      <c r="BC543" s="96"/>
      <c r="BD543" s="96"/>
      <c r="BE543" s="96"/>
      <c r="BF543" s="96"/>
      <c r="BG543" s="96"/>
      <c r="BH543" s="96"/>
      <c r="BI543" s="96"/>
      <c r="BJ543" s="96"/>
      <c r="BK543" s="96">
        <v>255312</v>
      </c>
      <c r="BL543" s="192" t="s">
        <v>1850</v>
      </c>
      <c r="BM543" s="202"/>
      <c r="BN543" s="211"/>
      <c r="BO543" s="202"/>
    </row>
    <row r="544" spans="1:67" x14ac:dyDescent="0.25">
      <c r="A544" s="340"/>
      <c r="B544" s="343"/>
      <c r="C544" s="360"/>
      <c r="D544" s="360"/>
      <c r="E544" s="417"/>
      <c r="F544" s="8" t="s">
        <v>1306</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c r="AZ544" s="96"/>
      <c r="BA544" s="96"/>
      <c r="BB544" s="96"/>
      <c r="BC544" s="96"/>
      <c r="BD544" s="96"/>
      <c r="BE544" s="96"/>
      <c r="BF544" s="96"/>
      <c r="BG544" s="96"/>
      <c r="BH544" s="96"/>
      <c r="BI544" s="96"/>
      <c r="BJ544" s="96"/>
      <c r="BK544" s="96">
        <v>204249</v>
      </c>
      <c r="BL544" s="192"/>
      <c r="BM544" s="202">
        <v>9</v>
      </c>
      <c r="BN544" s="211">
        <v>200000</v>
      </c>
      <c r="BO544" s="202"/>
    </row>
    <row r="545" spans="1:67" x14ac:dyDescent="0.25">
      <c r="A545" s="340"/>
      <c r="B545" s="343"/>
      <c r="C545" s="360"/>
      <c r="D545" s="360"/>
      <c r="E545" s="417"/>
      <c r="F545" s="8" t="s">
        <v>1307</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c r="AZ545" s="96"/>
      <c r="BA545" s="96"/>
      <c r="BB545" s="96"/>
      <c r="BC545" s="96"/>
      <c r="BD545" s="96"/>
      <c r="BE545" s="96"/>
      <c r="BF545" s="96"/>
      <c r="BG545" s="96"/>
      <c r="BH545" s="96"/>
      <c r="BI545" s="96"/>
      <c r="BJ545" s="96"/>
      <c r="BK545" s="96">
        <v>153187</v>
      </c>
      <c r="BL545" s="192"/>
      <c r="BM545" s="202"/>
      <c r="BN545" s="211"/>
      <c r="BO545" s="202"/>
    </row>
    <row r="546" spans="1:67" x14ac:dyDescent="0.25">
      <c r="A546" s="341"/>
      <c r="B546" s="344"/>
      <c r="C546" s="361"/>
      <c r="D546" s="361"/>
      <c r="E546" s="418"/>
      <c r="F546" s="8" t="s">
        <v>1308</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c r="AZ546" s="96"/>
      <c r="BA546" s="96"/>
      <c r="BB546" s="96"/>
      <c r="BC546" s="96"/>
      <c r="BD546" s="96"/>
      <c r="BE546" s="96"/>
      <c r="BF546" s="96"/>
      <c r="BG546" s="96"/>
      <c r="BH546" s="96"/>
      <c r="BI546" s="96"/>
      <c r="BJ546" s="96"/>
      <c r="BK546" s="96">
        <v>153187</v>
      </c>
      <c r="BL546" s="192"/>
      <c r="BM546" s="202"/>
      <c r="BN546" s="211"/>
      <c r="BO546" s="202"/>
    </row>
    <row r="547" spans="1:67" x14ac:dyDescent="0.25">
      <c r="A547" s="67"/>
      <c r="B547" s="54" t="s">
        <v>132</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107"/>
      <c r="AZ547" s="107"/>
      <c r="BA547" s="107"/>
      <c r="BB547" s="107"/>
      <c r="BC547" s="107"/>
      <c r="BD547" s="107"/>
      <c r="BE547" s="107"/>
      <c r="BF547" s="107"/>
      <c r="BG547" s="107"/>
      <c r="BH547" s="107"/>
      <c r="BI547" s="107"/>
      <c r="BJ547" s="107"/>
      <c r="BK547" s="94">
        <f>SUM(BK535:BK546)</f>
        <v>2585031</v>
      </c>
      <c r="BL547" s="193">
        <f>BK547/E535</f>
        <v>0.9999998800788219</v>
      </c>
      <c r="BM547" s="202"/>
      <c r="BN547" s="211"/>
      <c r="BO547" s="202"/>
    </row>
    <row r="548" spans="1:67" ht="15" customHeight="1" x14ac:dyDescent="0.25">
      <c r="A548" s="339">
        <v>63</v>
      </c>
      <c r="B548" s="342" t="s">
        <v>1309</v>
      </c>
      <c r="C548" s="359" t="s">
        <v>1310</v>
      </c>
      <c r="D548" s="371" t="s">
        <v>693</v>
      </c>
      <c r="E548" s="365">
        <v>2082731.31</v>
      </c>
      <c r="F548" s="144" t="s">
        <v>1185</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96"/>
      <c r="AZ548" s="96"/>
      <c r="BA548" s="96"/>
      <c r="BB548" s="96"/>
      <c r="BC548" s="96"/>
      <c r="BD548" s="96"/>
      <c r="BE548" s="96"/>
      <c r="BF548" s="96"/>
      <c r="BG548" s="96"/>
      <c r="BH548" s="96"/>
      <c r="BI548" s="96"/>
      <c r="BJ548" s="96"/>
      <c r="BK548" s="145">
        <v>759824</v>
      </c>
      <c r="BL548" s="192"/>
      <c r="BM548" s="202">
        <v>10</v>
      </c>
      <c r="BN548" s="211">
        <v>600000</v>
      </c>
      <c r="BO548" s="202" t="s">
        <v>348</v>
      </c>
    </row>
    <row r="549" spans="1:67" x14ac:dyDescent="0.25">
      <c r="A549" s="340"/>
      <c r="B549" s="343"/>
      <c r="C549" s="360"/>
      <c r="D549" s="360"/>
      <c r="E549" s="366"/>
      <c r="F549" s="144" t="s">
        <v>1183</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96"/>
      <c r="AZ549" s="96"/>
      <c r="BA549" s="96"/>
      <c r="BB549" s="96"/>
      <c r="BC549" s="96"/>
      <c r="BD549" s="96"/>
      <c r="BE549" s="96"/>
      <c r="BF549" s="96"/>
      <c r="BG549" s="96"/>
      <c r="BH549" s="96"/>
      <c r="BI549" s="96"/>
      <c r="BJ549" s="96"/>
      <c r="BK549" s="145">
        <v>379912</v>
      </c>
      <c r="BL549" s="192"/>
      <c r="BM549" s="202"/>
      <c r="BN549" s="211"/>
      <c r="BO549" s="202"/>
    </row>
    <row r="550" spans="1:67" x14ac:dyDescent="0.25">
      <c r="A550" s="340"/>
      <c r="B550" s="343"/>
      <c r="C550" s="360"/>
      <c r="D550" s="360"/>
      <c r="E550" s="366"/>
      <c r="F550" s="144" t="s">
        <v>1238</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96"/>
      <c r="AZ550" s="96"/>
      <c r="BA550" s="96"/>
      <c r="BB550" s="96"/>
      <c r="BC550" s="96"/>
      <c r="BD550" s="96"/>
      <c r="BE550" s="96"/>
      <c r="BF550" s="96"/>
      <c r="BG550" s="96"/>
      <c r="BH550" s="96"/>
      <c r="BI550" s="96"/>
      <c r="BJ550" s="96"/>
      <c r="BK550" s="145">
        <v>271366</v>
      </c>
      <c r="BL550" s="192"/>
      <c r="BM550" s="202"/>
      <c r="BN550" s="211"/>
      <c r="BO550" s="202"/>
    </row>
    <row r="551" spans="1:67" x14ac:dyDescent="0.25">
      <c r="A551" s="340"/>
      <c r="B551" s="343"/>
      <c r="C551" s="360"/>
      <c r="D551" s="360"/>
      <c r="E551" s="366"/>
      <c r="F551" s="144" t="s">
        <v>1180</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96"/>
      <c r="AZ551" s="96"/>
      <c r="BA551" s="96"/>
      <c r="BB551" s="96"/>
      <c r="BC551" s="96"/>
      <c r="BD551" s="96"/>
      <c r="BE551" s="96"/>
      <c r="BF551" s="96"/>
      <c r="BG551" s="96"/>
      <c r="BH551" s="96"/>
      <c r="BI551" s="96"/>
      <c r="BJ551" s="96"/>
      <c r="BK551" s="145">
        <v>108546</v>
      </c>
      <c r="BL551" s="192"/>
      <c r="BM551" s="202"/>
      <c r="BN551" s="211"/>
      <c r="BO551" s="202"/>
    </row>
    <row r="552" spans="1:67" x14ac:dyDescent="0.25">
      <c r="A552" s="340"/>
      <c r="B552" s="343"/>
      <c r="C552" s="360"/>
      <c r="D552" s="360"/>
      <c r="E552" s="366"/>
      <c r="F552" s="144" t="s">
        <v>1182</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96"/>
      <c r="AZ552" s="96"/>
      <c r="BA552" s="96"/>
      <c r="BB552" s="96"/>
      <c r="BC552" s="96"/>
      <c r="BD552" s="96"/>
      <c r="BE552" s="96"/>
      <c r="BF552" s="96"/>
      <c r="BG552" s="96"/>
      <c r="BH552" s="96"/>
      <c r="BI552" s="96"/>
      <c r="BJ552" s="96"/>
      <c r="BK552" s="145">
        <v>162819</v>
      </c>
      <c r="BL552" s="192"/>
      <c r="BM552" s="202"/>
      <c r="BN552" s="211"/>
      <c r="BO552" s="202"/>
    </row>
    <row r="553" spans="1:67" x14ac:dyDescent="0.25">
      <c r="A553" s="340"/>
      <c r="B553" s="343"/>
      <c r="C553" s="360"/>
      <c r="D553" s="360"/>
      <c r="E553" s="366"/>
      <c r="F553" s="144" t="s">
        <v>1198</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96"/>
      <c r="AZ553" s="96"/>
      <c r="BA553" s="96"/>
      <c r="BB553" s="96"/>
      <c r="BC553" s="96"/>
      <c r="BD553" s="96"/>
      <c r="BE553" s="96"/>
      <c r="BF553" s="96"/>
      <c r="BG553" s="96"/>
      <c r="BH553" s="96"/>
      <c r="BI553" s="96"/>
      <c r="BJ553" s="96"/>
      <c r="BK553" s="145">
        <v>13568</v>
      </c>
      <c r="BL553" s="192"/>
      <c r="BM553" s="202"/>
      <c r="BN553" s="211"/>
      <c r="BO553" s="202"/>
    </row>
    <row r="554" spans="1:67" x14ac:dyDescent="0.25">
      <c r="A554" s="340"/>
      <c r="B554" s="343"/>
      <c r="C554" s="360"/>
      <c r="D554" s="360"/>
      <c r="E554" s="366"/>
      <c r="F554" s="144" t="s">
        <v>1184</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96"/>
      <c r="AZ554" s="96"/>
      <c r="BA554" s="96"/>
      <c r="BB554" s="96"/>
      <c r="BC554" s="96"/>
      <c r="BD554" s="96"/>
      <c r="BE554" s="96"/>
      <c r="BF554" s="96"/>
      <c r="BG554" s="96"/>
      <c r="BH554" s="96"/>
      <c r="BI554" s="96"/>
      <c r="BJ554" s="96"/>
      <c r="BK554" s="145">
        <v>271366</v>
      </c>
      <c r="BL554" s="192"/>
      <c r="BM554" s="202">
        <v>5</v>
      </c>
      <c r="BN554" s="211">
        <v>100000</v>
      </c>
      <c r="BO554" s="202" t="s">
        <v>1073</v>
      </c>
    </row>
    <row r="555" spans="1:67" x14ac:dyDescent="0.25">
      <c r="A555" s="209"/>
      <c r="B555" s="210"/>
      <c r="C555" s="139"/>
      <c r="D555" s="360"/>
      <c r="E555" s="366"/>
      <c r="F555" s="144" t="s">
        <v>1316</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96"/>
      <c r="AZ555" s="96"/>
      <c r="BA555" s="96"/>
      <c r="BB555" s="96"/>
      <c r="BC555" s="96"/>
      <c r="BD555" s="96"/>
      <c r="BE555" s="96"/>
      <c r="BF555" s="96"/>
      <c r="BG555" s="96"/>
      <c r="BH555" s="96"/>
      <c r="BI555" s="96"/>
      <c r="BJ555" s="96"/>
      <c r="BK555" s="145">
        <v>27137</v>
      </c>
      <c r="BL555" s="192"/>
      <c r="BM555" s="202"/>
      <c r="BN555" s="211"/>
      <c r="BO555" s="202"/>
    </row>
    <row r="556" spans="1:67" x14ac:dyDescent="0.25">
      <c r="A556" s="209"/>
      <c r="B556" s="210"/>
      <c r="C556" s="139"/>
      <c r="D556" s="360"/>
      <c r="E556" s="366"/>
      <c r="F556" s="144" t="s">
        <v>1336</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96"/>
      <c r="AZ556" s="96"/>
      <c r="BA556" s="96"/>
      <c r="BB556" s="96"/>
      <c r="BC556" s="96"/>
      <c r="BD556" s="96"/>
      <c r="BE556" s="96"/>
      <c r="BF556" s="96"/>
      <c r="BG556" s="96"/>
      <c r="BH556" s="96"/>
      <c r="BI556" s="96"/>
      <c r="BJ556" s="96"/>
      <c r="BK556" s="145">
        <v>20352</v>
      </c>
      <c r="BL556" s="192"/>
      <c r="BM556" s="202"/>
      <c r="BN556" s="211"/>
      <c r="BO556" s="202"/>
    </row>
    <row r="557" spans="1:67" x14ac:dyDescent="0.25">
      <c r="A557" s="209"/>
      <c r="B557" s="210"/>
      <c r="C557" s="139"/>
      <c r="D557" s="360"/>
      <c r="E557" s="366"/>
      <c r="F557" s="144" t="s">
        <v>208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96"/>
      <c r="AZ557" s="96"/>
      <c r="BA557" s="96"/>
      <c r="BB557" s="96"/>
      <c r="BC557" s="96"/>
      <c r="BD557" s="96"/>
      <c r="BE557" s="96"/>
      <c r="BF557" s="96"/>
      <c r="BG557" s="96"/>
      <c r="BH557" s="96"/>
      <c r="BI557" s="96"/>
      <c r="BJ557" s="96"/>
      <c r="BK557" s="145">
        <v>13568</v>
      </c>
      <c r="BL557" s="192"/>
      <c r="BM557" s="202"/>
      <c r="BN557" s="211"/>
      <c r="BO557" s="202"/>
    </row>
    <row r="558" spans="1:67" x14ac:dyDescent="0.25">
      <c r="A558" s="209"/>
      <c r="B558" s="210"/>
      <c r="C558" s="139"/>
      <c r="D558" s="360"/>
      <c r="E558" s="366"/>
      <c r="F558" s="144" t="s">
        <v>211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96"/>
      <c r="AZ558" s="96"/>
      <c r="BA558" s="96"/>
      <c r="BB558" s="96"/>
      <c r="BC558" s="96"/>
      <c r="BD558" s="96"/>
      <c r="BE558" s="96"/>
      <c r="BF558" s="96"/>
      <c r="BG558" s="96"/>
      <c r="BH558" s="96"/>
      <c r="BI558" s="96"/>
      <c r="BJ558" s="96"/>
      <c r="BK558" s="145">
        <v>13568</v>
      </c>
      <c r="BL558" s="192"/>
      <c r="BM558" s="202"/>
      <c r="BN558" s="211"/>
      <c r="BO558" s="202"/>
    </row>
    <row r="559" spans="1:67" x14ac:dyDescent="0.25">
      <c r="A559" s="209"/>
      <c r="B559" s="210"/>
      <c r="C559" s="139"/>
      <c r="D559" s="361"/>
      <c r="E559" s="367"/>
      <c r="F559" s="144" t="s">
        <v>212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96"/>
      <c r="AZ559" s="96"/>
      <c r="BA559" s="96"/>
      <c r="BB559" s="96"/>
      <c r="BC559" s="96"/>
      <c r="BD559" s="96"/>
      <c r="BE559" s="96"/>
      <c r="BF559" s="96"/>
      <c r="BG559" s="96"/>
      <c r="BH559" s="96"/>
      <c r="BI559" s="96"/>
      <c r="BJ559" s="96"/>
      <c r="BK559" s="145">
        <v>40705</v>
      </c>
      <c r="BL559" s="192"/>
      <c r="BM559" s="202"/>
      <c r="BN559" s="211"/>
      <c r="BO559" s="202"/>
    </row>
    <row r="560" spans="1:67" x14ac:dyDescent="0.25">
      <c r="A560" s="68"/>
      <c r="B560" s="21" t="s">
        <v>132</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107"/>
      <c r="AZ560" s="107"/>
      <c r="BA560" s="107"/>
      <c r="BB560" s="107"/>
      <c r="BC560" s="107"/>
      <c r="BD560" s="107"/>
      <c r="BE560" s="107"/>
      <c r="BF560" s="107"/>
      <c r="BG560" s="107"/>
      <c r="BH560" s="107"/>
      <c r="BI560" s="107"/>
      <c r="BJ560" s="107"/>
      <c r="BK560" s="94">
        <f>SUM(BK548:BK559)</f>
        <v>2082731</v>
      </c>
      <c r="BL560" s="193">
        <f>BK560/E548</f>
        <v>0.99999985115698864</v>
      </c>
      <c r="BM560" s="202"/>
      <c r="BN560" s="211"/>
      <c r="BO560" s="202"/>
    </row>
    <row r="561" spans="1:67" x14ac:dyDescent="0.25">
      <c r="A561" s="339">
        <v>64</v>
      </c>
      <c r="B561" s="342" t="s">
        <v>1311</v>
      </c>
      <c r="C561" s="359" t="s">
        <v>1312</v>
      </c>
      <c r="D561" s="371" t="s">
        <v>1851</v>
      </c>
      <c r="E561" s="365">
        <v>1804218.5999999996</v>
      </c>
      <c r="F561" s="7" t="s">
        <v>836</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c r="AZ561" s="138"/>
      <c r="BA561" s="138"/>
      <c r="BB561" s="138"/>
      <c r="BC561" s="138"/>
      <c r="BD561" s="138"/>
      <c r="BE561" s="138"/>
      <c r="BF561" s="138"/>
      <c r="BG561" s="138"/>
      <c r="BH561" s="138"/>
      <c r="BI561" s="138"/>
      <c r="BJ561" s="138"/>
      <c r="BK561" s="138">
        <v>300000</v>
      </c>
      <c r="BL561" s="192"/>
      <c r="BM561" s="202"/>
      <c r="BN561" s="211"/>
      <c r="BO561" s="202"/>
    </row>
    <row r="562" spans="1:67" x14ac:dyDescent="0.25">
      <c r="A562" s="340"/>
      <c r="B562" s="343"/>
      <c r="C562" s="360"/>
      <c r="D562" s="414"/>
      <c r="E562" s="366"/>
      <c r="F562" s="7" t="s">
        <v>837</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c r="AZ562" s="138"/>
      <c r="BA562" s="138"/>
      <c r="BB562" s="138"/>
      <c r="BC562" s="138"/>
      <c r="BD562" s="138"/>
      <c r="BE562" s="138"/>
      <c r="BF562" s="138"/>
      <c r="BG562" s="138"/>
      <c r="BH562" s="138"/>
      <c r="BI562" s="138"/>
      <c r="BJ562" s="138"/>
      <c r="BK562" s="138">
        <v>990000</v>
      </c>
      <c r="BL562" s="192"/>
      <c r="BM562" s="202">
        <v>6</v>
      </c>
      <c r="BN562" s="211">
        <v>499602</v>
      </c>
      <c r="BO562" s="202"/>
    </row>
    <row r="563" spans="1:67" x14ac:dyDescent="0.25">
      <c r="A563" s="340"/>
      <c r="B563" s="343"/>
      <c r="C563" s="360"/>
      <c r="D563" s="414"/>
      <c r="E563" s="366"/>
      <c r="F563" s="7" t="s">
        <v>838</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c r="AZ563" s="138"/>
      <c r="BA563" s="138"/>
      <c r="BB563" s="138"/>
      <c r="BC563" s="138"/>
      <c r="BD563" s="138"/>
      <c r="BE563" s="138"/>
      <c r="BF563" s="138"/>
      <c r="BG563" s="138"/>
      <c r="BH563" s="138"/>
      <c r="BI563" s="138"/>
      <c r="BJ563" s="138"/>
      <c r="BK563" s="138">
        <v>84832.22</v>
      </c>
      <c r="BL563" s="192"/>
      <c r="BM563" s="202"/>
      <c r="BN563" s="211"/>
      <c r="BO563" s="202"/>
    </row>
    <row r="564" spans="1:67" x14ac:dyDescent="0.25">
      <c r="A564" s="341"/>
      <c r="B564" s="344"/>
      <c r="C564" s="361"/>
      <c r="D564" s="415"/>
      <c r="E564" s="367"/>
      <c r="F564" s="7" t="s">
        <v>1313</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c r="AZ564" s="138"/>
      <c r="BA564" s="138"/>
      <c r="BB564" s="138"/>
      <c r="BC564" s="138"/>
      <c r="BD564" s="138"/>
      <c r="BE564" s="138"/>
      <c r="BF564" s="138"/>
      <c r="BG564" s="138"/>
      <c r="BH564" s="138"/>
      <c r="BI564" s="138"/>
      <c r="BJ564" s="138"/>
      <c r="BK564" s="138">
        <v>429386.38</v>
      </c>
      <c r="BL564" s="192"/>
      <c r="BM564" s="202"/>
      <c r="BN564" s="211"/>
      <c r="BO564" s="202"/>
    </row>
    <row r="565" spans="1:67" x14ac:dyDescent="0.25">
      <c r="A565" s="69"/>
      <c r="B565" s="23" t="s">
        <v>132</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107"/>
      <c r="AZ565" s="107"/>
      <c r="BA565" s="107"/>
      <c r="BB565" s="107"/>
      <c r="BC565" s="107"/>
      <c r="BD565" s="107"/>
      <c r="BE565" s="107"/>
      <c r="BF565" s="107"/>
      <c r="BG565" s="107"/>
      <c r="BH565" s="107"/>
      <c r="BI565" s="107"/>
      <c r="BJ565" s="107"/>
      <c r="BK565" s="94">
        <f>SUM(BK561:BK564)</f>
        <v>1804218.6</v>
      </c>
      <c r="BL565" s="193">
        <f>BK565/E561</f>
        <v>1.0000000000000002</v>
      </c>
      <c r="BM565" s="202"/>
      <c r="BN565" s="211"/>
      <c r="BO565" s="202"/>
    </row>
    <row r="566" spans="1:67" x14ac:dyDescent="0.25">
      <c r="A566" s="339">
        <v>65</v>
      </c>
      <c r="B566" s="342" t="s">
        <v>1314</v>
      </c>
      <c r="C566" s="359" t="s">
        <v>1312</v>
      </c>
      <c r="D566" s="371" t="s">
        <v>1852</v>
      </c>
      <c r="E566" s="365">
        <v>3873883.3400000003</v>
      </c>
      <c r="F566" s="7" t="s">
        <v>1315</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6"/>
      <c r="AZ566" s="96"/>
      <c r="BA566" s="96"/>
      <c r="BB566" s="96"/>
      <c r="BC566" s="96"/>
      <c r="BD566" s="96"/>
      <c r="BE566" s="96"/>
      <c r="BF566" s="96"/>
      <c r="BG566" s="96"/>
      <c r="BH566" s="96"/>
      <c r="BI566" s="96"/>
      <c r="BJ566" s="96"/>
      <c r="BK566" s="98">
        <v>240000</v>
      </c>
      <c r="BL566" s="192"/>
      <c r="BM566" s="202">
        <v>6</v>
      </c>
      <c r="BN566" s="211">
        <v>240000</v>
      </c>
      <c r="BO566" s="202"/>
    </row>
    <row r="567" spans="1:67" x14ac:dyDescent="0.25">
      <c r="A567" s="340"/>
      <c r="B567" s="343"/>
      <c r="C567" s="360"/>
      <c r="D567" s="360"/>
      <c r="E567" s="366"/>
      <c r="F567" s="7" t="s">
        <v>1088</v>
      </c>
      <c r="G567" s="96"/>
      <c r="H567" s="96"/>
      <c r="I567" s="96"/>
      <c r="J567" s="96"/>
      <c r="K567" s="96" t="s">
        <v>605</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6"/>
      <c r="AZ567" s="96"/>
      <c r="BA567" s="96"/>
      <c r="BB567" s="96"/>
      <c r="BC567" s="96"/>
      <c r="BD567" s="96"/>
      <c r="BE567" s="96"/>
      <c r="BF567" s="96"/>
      <c r="BG567" s="96"/>
      <c r="BH567" s="96"/>
      <c r="BI567" s="96"/>
      <c r="BJ567" s="96"/>
      <c r="BK567" s="98">
        <v>2014678</v>
      </c>
      <c r="BL567" s="192"/>
      <c r="BM567" s="202">
        <v>19</v>
      </c>
      <c r="BN567" s="211">
        <v>1829163</v>
      </c>
      <c r="BO567" s="202" t="s">
        <v>943</v>
      </c>
    </row>
    <row r="568" spans="1:67" x14ac:dyDescent="0.25">
      <c r="A568" s="340"/>
      <c r="B568" s="343"/>
      <c r="C568" s="360"/>
      <c r="D568" s="360"/>
      <c r="E568" s="366"/>
      <c r="F568" s="7" t="s">
        <v>1189</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6"/>
      <c r="AZ568" s="96"/>
      <c r="BA568" s="96"/>
      <c r="BB568" s="96"/>
      <c r="BC568" s="96"/>
      <c r="BD568" s="96"/>
      <c r="BE568" s="96"/>
      <c r="BF568" s="96"/>
      <c r="BG568" s="96"/>
      <c r="BH568" s="96"/>
      <c r="BI568" s="96"/>
      <c r="BJ568" s="96"/>
      <c r="BK568" s="98">
        <v>630242.99</v>
      </c>
      <c r="BL568" s="192"/>
      <c r="BM568" s="202">
        <v>5</v>
      </c>
      <c r="BN568" s="211">
        <v>482888</v>
      </c>
      <c r="BO568" s="202"/>
    </row>
    <row r="569" spans="1:67" x14ac:dyDescent="0.25">
      <c r="A569" s="340"/>
      <c r="B569" s="343"/>
      <c r="C569" s="360"/>
      <c r="D569" s="360"/>
      <c r="E569" s="366"/>
      <c r="F569" s="7" t="s">
        <v>1212</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6"/>
      <c r="AZ569" s="96"/>
      <c r="BA569" s="96"/>
      <c r="BB569" s="96"/>
      <c r="BC569" s="96"/>
      <c r="BD569" s="96"/>
      <c r="BE569" s="96"/>
      <c r="BF569" s="96"/>
      <c r="BG569" s="96"/>
      <c r="BH569" s="96"/>
      <c r="BI569" s="96"/>
      <c r="BJ569" s="96"/>
      <c r="BK569" s="98">
        <v>300000</v>
      </c>
      <c r="BL569" s="192"/>
      <c r="BM569" s="202">
        <v>6</v>
      </c>
      <c r="BN569" s="211">
        <v>297174</v>
      </c>
      <c r="BO569" s="202" t="s">
        <v>943</v>
      </c>
    </row>
    <row r="570" spans="1:67" x14ac:dyDescent="0.25">
      <c r="A570" s="340"/>
      <c r="B570" s="343"/>
      <c r="C570" s="360"/>
      <c r="D570" s="360"/>
      <c r="E570" s="366"/>
      <c r="F570" s="7" t="s">
        <v>1190</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6"/>
      <c r="AZ570" s="96"/>
      <c r="BA570" s="96"/>
      <c r="BB570" s="96"/>
      <c r="BC570" s="96"/>
      <c r="BD570" s="96"/>
      <c r="BE570" s="96"/>
      <c r="BF570" s="96"/>
      <c r="BG570" s="96"/>
      <c r="BH570" s="96"/>
      <c r="BI570" s="96"/>
      <c r="BJ570" s="96"/>
      <c r="BK570" s="98">
        <v>678962.3</v>
      </c>
      <c r="BL570" s="192"/>
      <c r="BM570" s="202"/>
      <c r="BN570" s="211"/>
      <c r="BO570" s="202" t="s">
        <v>942</v>
      </c>
    </row>
    <row r="571" spans="1:67" x14ac:dyDescent="0.25">
      <c r="A571" s="341"/>
      <c r="B571" s="343"/>
      <c r="C571" s="360"/>
      <c r="D571" s="360"/>
      <c r="E571" s="366"/>
      <c r="F571" s="7" t="s">
        <v>1143</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6"/>
      <c r="AZ571" s="96"/>
      <c r="BA571" s="96"/>
      <c r="BB571" s="96"/>
      <c r="BC571" s="96"/>
      <c r="BD571" s="96"/>
      <c r="BE571" s="96"/>
      <c r="BF571" s="96"/>
      <c r="BG571" s="96"/>
      <c r="BH571" s="96"/>
      <c r="BI571" s="96"/>
      <c r="BJ571" s="96"/>
      <c r="BK571" s="98">
        <v>10000</v>
      </c>
      <c r="BL571" s="192"/>
      <c r="BM571" s="202"/>
      <c r="BN571" s="211"/>
      <c r="BO571" s="202" t="s">
        <v>662</v>
      </c>
    </row>
    <row r="572" spans="1:67" x14ac:dyDescent="0.25">
      <c r="A572" s="33"/>
      <c r="B572" s="13" t="s">
        <v>132</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107"/>
      <c r="AZ572" s="107"/>
      <c r="BA572" s="107"/>
      <c r="BB572" s="107"/>
      <c r="BC572" s="107"/>
      <c r="BD572" s="107"/>
      <c r="BE572" s="107"/>
      <c r="BF572" s="107"/>
      <c r="BG572" s="107"/>
      <c r="BH572" s="107"/>
      <c r="BI572" s="107"/>
      <c r="BJ572" s="107"/>
      <c r="BK572" s="94">
        <f>SUM(BK566:BK571)</f>
        <v>3873883.29</v>
      </c>
      <c r="BL572" s="193">
        <f>BK572/E566</f>
        <v>0.99999998709305471</v>
      </c>
      <c r="BM572" s="202"/>
      <c r="BN572" s="211"/>
      <c r="BO572" s="202"/>
    </row>
    <row r="573" spans="1:67" ht="15" customHeight="1" x14ac:dyDescent="0.25">
      <c r="A573" s="339">
        <v>66</v>
      </c>
      <c r="B573" s="342" t="s">
        <v>1317</v>
      </c>
      <c r="C573" s="359" t="s">
        <v>1312</v>
      </c>
      <c r="D573" s="371" t="s">
        <v>1853</v>
      </c>
      <c r="E573" s="365">
        <v>2441476.2200000002</v>
      </c>
      <c r="F573" s="7" t="s">
        <v>1185</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336"/>
      <c r="AZ573" s="336"/>
      <c r="BA573" s="336"/>
      <c r="BB573" s="336"/>
      <c r="BC573" s="336"/>
      <c r="BD573" s="336"/>
      <c r="BE573" s="336"/>
      <c r="BF573" s="336"/>
      <c r="BG573" s="336"/>
      <c r="BH573" s="336"/>
      <c r="BI573" s="336"/>
      <c r="BJ573" s="336"/>
      <c r="BK573" s="138">
        <v>200000</v>
      </c>
      <c r="BL573" s="192"/>
      <c r="BM573" s="202">
        <v>5</v>
      </c>
      <c r="BN573" s="211">
        <v>170000</v>
      </c>
      <c r="BO573" s="202" t="s">
        <v>877</v>
      </c>
    </row>
    <row r="574" spans="1:67" x14ac:dyDescent="0.25">
      <c r="A574" s="340"/>
      <c r="B574" s="343"/>
      <c r="C574" s="360"/>
      <c r="D574" s="375"/>
      <c r="E574" s="366"/>
      <c r="F574" s="7" t="s">
        <v>1183</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c r="AZ574" s="138"/>
      <c r="BA574" s="138"/>
      <c r="BB574" s="138"/>
      <c r="BC574" s="138"/>
      <c r="BD574" s="138"/>
      <c r="BE574" s="138"/>
      <c r="BF574" s="138"/>
      <c r="BG574" s="138"/>
      <c r="BH574" s="138"/>
      <c r="BI574" s="138"/>
      <c r="BJ574" s="138"/>
      <c r="BK574" s="138">
        <v>150000</v>
      </c>
      <c r="BL574" s="192"/>
      <c r="BM574" s="202">
        <v>6</v>
      </c>
      <c r="BN574" s="211">
        <v>250000</v>
      </c>
      <c r="BO574" s="202" t="s">
        <v>875</v>
      </c>
    </row>
    <row r="575" spans="1:67" x14ac:dyDescent="0.25">
      <c r="A575" s="340"/>
      <c r="B575" s="343"/>
      <c r="C575" s="360"/>
      <c r="D575" s="375"/>
      <c r="E575" s="366"/>
      <c r="F575" s="7" t="s">
        <v>1316</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c r="AZ575" s="138"/>
      <c r="BA575" s="138"/>
      <c r="BB575" s="138"/>
      <c r="BC575" s="138"/>
      <c r="BD575" s="138"/>
      <c r="BE575" s="138"/>
      <c r="BF575" s="138"/>
      <c r="BG575" s="138"/>
      <c r="BH575" s="138"/>
      <c r="BI575" s="138"/>
      <c r="BJ575" s="138"/>
      <c r="BK575" s="138">
        <v>1094682</v>
      </c>
      <c r="BL575" s="192"/>
      <c r="BM575" s="202">
        <v>11</v>
      </c>
      <c r="BN575" s="211">
        <v>661823</v>
      </c>
      <c r="BO575" s="202" t="s">
        <v>876</v>
      </c>
    </row>
    <row r="576" spans="1:67" x14ac:dyDescent="0.25">
      <c r="A576" s="340"/>
      <c r="B576" s="343"/>
      <c r="C576" s="360"/>
      <c r="D576" s="375"/>
      <c r="E576" s="366"/>
      <c r="F576" s="7" t="s">
        <v>1238</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c r="AZ576" s="138"/>
      <c r="BA576" s="138"/>
      <c r="BB576" s="138"/>
      <c r="BC576" s="138"/>
      <c r="BD576" s="138"/>
      <c r="BE576" s="138"/>
      <c r="BF576" s="138"/>
      <c r="BG576" s="138"/>
      <c r="BH576" s="138"/>
      <c r="BI576" s="138"/>
      <c r="BJ576" s="138"/>
      <c r="BK576" s="138">
        <v>400000</v>
      </c>
      <c r="BL576" s="192"/>
      <c r="BM576" s="202">
        <v>2</v>
      </c>
      <c r="BN576" s="211">
        <v>398214</v>
      </c>
      <c r="BO576" s="202" t="s">
        <v>877</v>
      </c>
    </row>
    <row r="577" spans="1:67" x14ac:dyDescent="0.25">
      <c r="A577" s="340"/>
      <c r="B577" s="343"/>
      <c r="C577" s="360"/>
      <c r="D577" s="375"/>
      <c r="E577" s="366"/>
      <c r="F577" s="7" t="s">
        <v>1180</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c r="AZ577" s="138"/>
      <c r="BA577" s="138"/>
      <c r="BB577" s="138"/>
      <c r="BC577" s="138"/>
      <c r="BD577" s="138"/>
      <c r="BE577" s="138"/>
      <c r="BF577" s="138"/>
      <c r="BG577" s="138"/>
      <c r="BH577" s="138"/>
      <c r="BI577" s="138"/>
      <c r="BJ577" s="138"/>
      <c r="BK577" s="138">
        <v>391764</v>
      </c>
      <c r="BL577" s="192"/>
      <c r="BM577" s="202">
        <v>6</v>
      </c>
      <c r="BN577" s="211">
        <v>391028</v>
      </c>
      <c r="BO577" s="202"/>
    </row>
    <row r="578" spans="1:67" x14ac:dyDescent="0.25">
      <c r="A578" s="340"/>
      <c r="B578" s="343"/>
      <c r="C578" s="360"/>
      <c r="D578" s="375"/>
      <c r="E578" s="366"/>
      <c r="F578" s="7" t="s">
        <v>1182</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c r="AZ578" s="138"/>
      <c r="BA578" s="138"/>
      <c r="BB578" s="138"/>
      <c r="BC578" s="138"/>
      <c r="BD578" s="138"/>
      <c r="BE578" s="138"/>
      <c r="BF578" s="138"/>
      <c r="BG578" s="138"/>
      <c r="BH578" s="138"/>
      <c r="BI578" s="138"/>
      <c r="BJ578" s="138"/>
      <c r="BK578" s="138">
        <v>77193</v>
      </c>
      <c r="BL578" s="192"/>
      <c r="BM578" s="202"/>
      <c r="BN578" s="211"/>
      <c r="BO578" s="202"/>
    </row>
    <row r="579" spans="1:67" x14ac:dyDescent="0.25">
      <c r="A579" s="340"/>
      <c r="B579" s="343"/>
      <c r="C579" s="360"/>
      <c r="D579" s="375"/>
      <c r="E579" s="366"/>
      <c r="F579" s="7" t="s">
        <v>1198</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c r="AZ579" s="138"/>
      <c r="BA579" s="138"/>
      <c r="BB579" s="138"/>
      <c r="BC579" s="138"/>
      <c r="BD579" s="138"/>
      <c r="BE579" s="138"/>
      <c r="BF579" s="138"/>
      <c r="BG579" s="138"/>
      <c r="BH579" s="138"/>
      <c r="BI579" s="138"/>
      <c r="BJ579" s="138"/>
      <c r="BK579" s="138">
        <v>77836</v>
      </c>
      <c r="BL579" s="192"/>
      <c r="BM579" s="202">
        <v>3</v>
      </c>
      <c r="BN579" s="211">
        <v>30000</v>
      </c>
      <c r="BO579" s="202" t="s">
        <v>968</v>
      </c>
    </row>
    <row r="580" spans="1:67" x14ac:dyDescent="0.25">
      <c r="A580" s="341"/>
      <c r="B580" s="344"/>
      <c r="C580" s="361"/>
      <c r="D580" s="376"/>
      <c r="E580" s="367"/>
      <c r="F580" s="7" t="s">
        <v>1184</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c r="AZ580" s="138"/>
      <c r="BA580" s="138"/>
      <c r="BB580" s="138"/>
      <c r="BC580" s="138"/>
      <c r="BD580" s="138"/>
      <c r="BE580" s="138"/>
      <c r="BF580" s="138"/>
      <c r="BG580" s="138"/>
      <c r="BH580" s="138"/>
      <c r="BI580" s="138"/>
      <c r="BJ580" s="138"/>
      <c r="BK580" s="138">
        <v>50000</v>
      </c>
      <c r="BL580" s="192"/>
      <c r="BM580" s="202"/>
      <c r="BN580" s="211"/>
      <c r="BO580" s="202"/>
    </row>
    <row r="581" spans="1:67" x14ac:dyDescent="0.25">
      <c r="A581" s="67"/>
      <c r="B581" s="54" t="s">
        <v>132</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107"/>
      <c r="AZ581" s="107"/>
      <c r="BA581" s="107"/>
      <c r="BB581" s="107"/>
      <c r="BC581" s="107"/>
      <c r="BD581" s="107"/>
      <c r="BE581" s="107"/>
      <c r="BF581" s="107"/>
      <c r="BG581" s="107"/>
      <c r="BH581" s="107"/>
      <c r="BI581" s="107"/>
      <c r="BJ581" s="107"/>
      <c r="BK581" s="94">
        <f>SUM(BK573:BK580)</f>
        <v>2441475</v>
      </c>
      <c r="BL581" s="193">
        <f>BK581/E573</f>
        <v>0.9999995003023211</v>
      </c>
      <c r="BM581" s="202"/>
      <c r="BN581" s="211"/>
      <c r="BO581" s="202"/>
    </row>
    <row r="582" spans="1:67" x14ac:dyDescent="0.25">
      <c r="A582" s="339">
        <v>67</v>
      </c>
      <c r="B582" s="342" t="s">
        <v>1318</v>
      </c>
      <c r="C582" s="359" t="s">
        <v>1319</v>
      </c>
      <c r="D582" s="385" t="s">
        <v>1826</v>
      </c>
      <c r="E582" s="377">
        <v>1871232.31</v>
      </c>
      <c r="F582" s="46" t="s">
        <v>1822</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f>P582+H582</f>
        <v>380000</v>
      </c>
      <c r="BL582" s="192"/>
      <c r="BM582" s="202">
        <v>10</v>
      </c>
      <c r="BN582" s="211">
        <v>372615</v>
      </c>
      <c r="BO582" s="202"/>
    </row>
    <row r="583" spans="1:67" x14ac:dyDescent="0.25">
      <c r="A583" s="340"/>
      <c r="B583" s="343"/>
      <c r="C583" s="360"/>
      <c r="D583" s="386"/>
      <c r="E583" s="378"/>
      <c r="F583" s="46" t="s">
        <v>1673</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v>200000</v>
      </c>
      <c r="BL583" s="192"/>
      <c r="BM583" s="202">
        <v>6</v>
      </c>
      <c r="BN583" s="211">
        <v>156487.76999999999</v>
      </c>
      <c r="BO583" s="202"/>
    </row>
    <row r="584" spans="1:67" x14ac:dyDescent="0.25">
      <c r="A584" s="340"/>
      <c r="B584" s="343"/>
      <c r="C584" s="360"/>
      <c r="D584" s="386"/>
      <c r="E584" s="378"/>
      <c r="F584" s="46" t="s">
        <v>1212</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f>SUM(G584:N584)</f>
        <v>100000</v>
      </c>
      <c r="BL584" s="192"/>
      <c r="BM584" s="202">
        <v>1</v>
      </c>
      <c r="BN584" s="211">
        <v>98437.14</v>
      </c>
      <c r="BO584" s="202"/>
    </row>
    <row r="585" spans="1:67" x14ac:dyDescent="0.25">
      <c r="A585" s="340"/>
      <c r="B585" s="343"/>
      <c r="C585" s="360"/>
      <c r="D585" s="386"/>
      <c r="E585" s="378"/>
      <c r="F585" s="46" t="s">
        <v>1171</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v>300000</v>
      </c>
      <c r="BL585" s="192"/>
      <c r="BM585" s="202">
        <v>16</v>
      </c>
      <c r="BN585" s="211">
        <v>480000</v>
      </c>
      <c r="BO585" s="202"/>
    </row>
    <row r="586" spans="1:67" x14ac:dyDescent="0.25">
      <c r="A586" s="340"/>
      <c r="B586" s="343"/>
      <c r="C586" s="360"/>
      <c r="D586" s="386"/>
      <c r="E586" s="378"/>
      <c r="F586" s="46" t="s">
        <v>1279</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v>200000</v>
      </c>
      <c r="BL586" s="192"/>
      <c r="BM586" s="202">
        <v>6</v>
      </c>
      <c r="BN586" s="211">
        <v>263448.82</v>
      </c>
      <c r="BO586" s="202"/>
    </row>
    <row r="587" spans="1:67" x14ac:dyDescent="0.25">
      <c r="A587" s="340"/>
      <c r="B587" s="343"/>
      <c r="C587" s="360"/>
      <c r="D587" s="386"/>
      <c r="E587" s="378"/>
      <c r="F587" s="46" t="s">
        <v>1823</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f>SUM(G587:N587)</f>
        <v>280000</v>
      </c>
      <c r="BL587" s="192"/>
      <c r="BM587" s="202">
        <v>7</v>
      </c>
      <c r="BN587" s="211">
        <v>280000</v>
      </c>
      <c r="BO587" s="202"/>
    </row>
    <row r="588" spans="1:67" x14ac:dyDescent="0.25">
      <c r="A588" s="340"/>
      <c r="B588" s="343"/>
      <c r="C588" s="360"/>
      <c r="D588" s="386"/>
      <c r="E588" s="378"/>
      <c r="F588" s="46" t="s">
        <v>321</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146"/>
      <c r="AZ588" s="146"/>
      <c r="BA588" s="146"/>
      <c r="BB588" s="146"/>
      <c r="BC588" s="146"/>
      <c r="BD588" s="146"/>
      <c r="BE588" s="146"/>
      <c r="BF588" s="146"/>
      <c r="BG588" s="146"/>
      <c r="BH588" s="146"/>
      <c r="BI588" s="146"/>
      <c r="BJ588" s="146"/>
      <c r="BK588" s="48">
        <v>72350</v>
      </c>
      <c r="BL588" s="192"/>
      <c r="BM588" s="202">
        <v>0</v>
      </c>
      <c r="BN588" s="211">
        <v>0</v>
      </c>
      <c r="BO588" s="202"/>
    </row>
    <row r="589" spans="1:67" x14ac:dyDescent="0.25">
      <c r="A589" s="340"/>
      <c r="B589" s="343"/>
      <c r="C589" s="360"/>
      <c r="D589" s="386"/>
      <c r="E589" s="378"/>
      <c r="F589" s="46" t="s">
        <v>298</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v>200000</v>
      </c>
      <c r="BL589" s="192"/>
      <c r="BM589" s="202">
        <v>1</v>
      </c>
      <c r="BN589" s="211">
        <v>85996.45</v>
      </c>
      <c r="BO589" s="202"/>
    </row>
    <row r="590" spans="1:67" x14ac:dyDescent="0.25">
      <c r="A590" s="340"/>
      <c r="B590" s="343"/>
      <c r="C590" s="360"/>
      <c r="D590" s="386"/>
      <c r="E590" s="378"/>
      <c r="F590" s="46" t="s">
        <v>1824</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f>K590+P590</f>
        <v>45456</v>
      </c>
      <c r="BL590" s="192"/>
      <c r="BM590" s="202">
        <v>1</v>
      </c>
      <c r="BN590" s="211">
        <v>20456</v>
      </c>
      <c r="BO590" s="202"/>
    </row>
    <row r="591" spans="1:67" x14ac:dyDescent="0.25">
      <c r="A591" s="341"/>
      <c r="B591" s="344"/>
      <c r="C591" s="361"/>
      <c r="D591" s="386"/>
      <c r="E591" s="379"/>
      <c r="F591" s="46" t="s">
        <v>1825</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f>SUM(G591:N591)</f>
        <v>25000</v>
      </c>
      <c r="BL591" s="192"/>
      <c r="BM591" s="202"/>
      <c r="BN591" s="211"/>
      <c r="BO591" s="202"/>
    </row>
    <row r="592" spans="1:67" x14ac:dyDescent="0.25">
      <c r="A592" s="68"/>
      <c r="B592" s="21" t="s">
        <v>132</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118"/>
      <c r="AZ592" s="118"/>
      <c r="BA592" s="118"/>
      <c r="BB592" s="118"/>
      <c r="BC592" s="118"/>
      <c r="BD592" s="118"/>
      <c r="BE592" s="118"/>
      <c r="BF592" s="118"/>
      <c r="BG592" s="118"/>
      <c r="BH592" s="118"/>
      <c r="BI592" s="118"/>
      <c r="BJ592" s="118"/>
      <c r="BK592" s="94">
        <f>SUM(BK582:BK591)</f>
        <v>1802806</v>
      </c>
      <c r="BL592" s="193">
        <f>BK592/E582</f>
        <v>0.96343248797366055</v>
      </c>
      <c r="BM592" s="202"/>
      <c r="BN592" s="211"/>
      <c r="BO592" s="202"/>
    </row>
    <row r="593" spans="1:69" x14ac:dyDescent="0.25">
      <c r="A593" s="339">
        <v>68</v>
      </c>
      <c r="B593" s="342" t="s">
        <v>1320</v>
      </c>
      <c r="C593" s="359" t="s">
        <v>1319</v>
      </c>
      <c r="D593" s="371" t="s">
        <v>692</v>
      </c>
      <c r="E593" s="365">
        <v>1549796.18</v>
      </c>
      <c r="F593" s="7" t="s">
        <v>1620</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c r="AZ593" s="96"/>
      <c r="BA593" s="96"/>
      <c r="BB593" s="96"/>
      <c r="BC593" s="96"/>
      <c r="BD593" s="96"/>
      <c r="BE593" s="96"/>
      <c r="BF593" s="96"/>
      <c r="BG593" s="96"/>
      <c r="BH593" s="96"/>
      <c r="BI593" s="96"/>
      <c r="BJ593" s="96"/>
      <c r="BK593" s="96">
        <v>184837.69</v>
      </c>
      <c r="BL593" s="192"/>
      <c r="BM593" s="202"/>
      <c r="BN593" s="211"/>
      <c r="BO593" s="202"/>
    </row>
    <row r="594" spans="1:69" x14ac:dyDescent="0.25">
      <c r="A594" s="340"/>
      <c r="B594" s="343"/>
      <c r="C594" s="360"/>
      <c r="D594" s="360"/>
      <c r="E594" s="366"/>
      <c r="F594" s="7" t="s">
        <v>1621</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c r="AZ594" s="96"/>
      <c r="BA594" s="96"/>
      <c r="BB594" s="96"/>
      <c r="BC594" s="96"/>
      <c r="BD594" s="96"/>
      <c r="BE594" s="96"/>
      <c r="BF594" s="96"/>
      <c r="BG594" s="96"/>
      <c r="BH594" s="96"/>
      <c r="BI594" s="96"/>
      <c r="BJ594" s="96"/>
      <c r="BK594" s="96">
        <v>138628.26999999999</v>
      </c>
      <c r="BL594" s="192"/>
      <c r="BM594" s="202"/>
      <c r="BN594" s="211"/>
      <c r="BO594" s="202"/>
    </row>
    <row r="595" spans="1:69" x14ac:dyDescent="0.25">
      <c r="A595" s="340"/>
      <c r="B595" s="343"/>
      <c r="C595" s="360"/>
      <c r="D595" s="360"/>
      <c r="E595" s="366"/>
      <c r="F595" s="7" t="s">
        <v>1622</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6"/>
      <c r="AZ595" s="96"/>
      <c r="BA595" s="96"/>
      <c r="BB595" s="96"/>
      <c r="BC595" s="96"/>
      <c r="BD595" s="96"/>
      <c r="BE595" s="96"/>
      <c r="BF595" s="96"/>
      <c r="BG595" s="96"/>
      <c r="BH595" s="96"/>
      <c r="BI595" s="96"/>
      <c r="BJ595" s="96"/>
      <c r="BK595" s="98">
        <v>107821.98999999999</v>
      </c>
      <c r="BL595" s="192"/>
      <c r="BM595" s="202"/>
      <c r="BN595" s="211"/>
      <c r="BO595" s="202"/>
    </row>
    <row r="596" spans="1:69" x14ac:dyDescent="0.25">
      <c r="A596" s="340"/>
      <c r="B596" s="343"/>
      <c r="C596" s="360"/>
      <c r="D596" s="360"/>
      <c r="E596" s="366"/>
      <c r="F596" s="7" t="s">
        <v>1623</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c r="AZ596" s="96"/>
      <c r="BA596" s="96"/>
      <c r="BB596" s="96"/>
      <c r="BC596" s="96"/>
      <c r="BD596" s="96"/>
      <c r="BE596" s="96"/>
      <c r="BF596" s="96"/>
      <c r="BG596" s="96"/>
      <c r="BH596" s="96"/>
      <c r="BI596" s="96"/>
      <c r="BJ596" s="96"/>
      <c r="BK596" s="96">
        <v>271335.45999999996</v>
      </c>
      <c r="BL596" s="192"/>
      <c r="BM596" s="202"/>
      <c r="BN596" s="211"/>
      <c r="BO596" s="202"/>
    </row>
    <row r="597" spans="1:69" x14ac:dyDescent="0.25">
      <c r="A597" s="340"/>
      <c r="B597" s="343"/>
      <c r="C597" s="360"/>
      <c r="D597" s="360"/>
      <c r="E597" s="366"/>
      <c r="F597" s="7" t="s">
        <v>864</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6"/>
      <c r="AZ597" s="96"/>
      <c r="BA597" s="96"/>
      <c r="BB597" s="96"/>
      <c r="BC597" s="96"/>
      <c r="BD597" s="96"/>
      <c r="BE597" s="96"/>
      <c r="BF597" s="96"/>
      <c r="BG597" s="96"/>
      <c r="BH597" s="96"/>
      <c r="BI597" s="96"/>
      <c r="BJ597" s="96"/>
      <c r="BK597" s="98">
        <v>277256.53999999998</v>
      </c>
      <c r="BL597" s="192"/>
      <c r="BM597" s="202">
        <v>5</v>
      </c>
      <c r="BN597" s="211">
        <v>247358</v>
      </c>
      <c r="BO597" s="202" t="s">
        <v>763</v>
      </c>
    </row>
    <row r="598" spans="1:69" x14ac:dyDescent="0.25">
      <c r="A598" s="341"/>
      <c r="B598" s="344"/>
      <c r="C598" s="361"/>
      <c r="D598" s="361"/>
      <c r="E598" s="367"/>
      <c r="F598" s="7" t="s">
        <v>865</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6"/>
      <c r="AZ598" s="96"/>
      <c r="BA598" s="96"/>
      <c r="BB598" s="96"/>
      <c r="BC598" s="96"/>
      <c r="BD598" s="96"/>
      <c r="BE598" s="96"/>
      <c r="BF598" s="96"/>
      <c r="BG598" s="96"/>
      <c r="BH598" s="96"/>
      <c r="BI598" s="96"/>
      <c r="BJ598" s="96"/>
      <c r="BK598" s="98">
        <v>277256.53999999998</v>
      </c>
      <c r="BL598" s="192"/>
      <c r="BM598" s="202">
        <v>2</v>
      </c>
      <c r="BN598" s="211">
        <v>109402</v>
      </c>
      <c r="BO598" s="202" t="s">
        <v>763</v>
      </c>
    </row>
    <row r="599" spans="1:69" x14ac:dyDescent="0.25">
      <c r="A599" s="209"/>
      <c r="B599" s="210"/>
      <c r="C599" s="139"/>
      <c r="D599" s="9"/>
      <c r="E599" s="217"/>
      <c r="F599" s="77" t="s">
        <v>866</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c r="AZ599" s="96"/>
      <c r="BA599" s="96"/>
      <c r="BB599" s="96"/>
      <c r="BC599" s="96"/>
      <c r="BD599" s="96"/>
      <c r="BE599" s="96"/>
      <c r="BF599" s="96"/>
      <c r="BG599" s="96"/>
      <c r="BH599" s="96"/>
      <c r="BI599" s="96"/>
      <c r="BJ599" s="96"/>
      <c r="BK599" s="96">
        <v>138628.26999999999</v>
      </c>
      <c r="BL599" s="192"/>
      <c r="BM599" s="202"/>
      <c r="BN599" s="211"/>
      <c r="BO599" s="202"/>
    </row>
    <row r="600" spans="1:69" x14ac:dyDescent="0.25">
      <c r="A600" s="209"/>
      <c r="B600" s="210"/>
      <c r="C600" s="139"/>
      <c r="D600" s="9"/>
      <c r="E600" s="217"/>
      <c r="F600" s="77" t="s">
        <v>1629</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6"/>
      <c r="AZ600" s="96"/>
      <c r="BA600" s="96"/>
      <c r="BB600" s="96"/>
      <c r="BC600" s="96"/>
      <c r="BD600" s="96"/>
      <c r="BE600" s="96"/>
      <c r="BF600" s="96"/>
      <c r="BG600" s="96"/>
      <c r="BH600" s="96"/>
      <c r="BI600" s="96"/>
      <c r="BJ600" s="96"/>
      <c r="BK600" s="98">
        <v>154031.41</v>
      </c>
      <c r="BL600" s="192"/>
      <c r="BM600" s="202"/>
      <c r="BN600" s="211"/>
      <c r="BO600" s="202"/>
    </row>
    <row r="601" spans="1:69" x14ac:dyDescent="0.25">
      <c r="A601" s="69"/>
      <c r="B601" s="23" t="s">
        <v>132</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107"/>
      <c r="AZ601" s="107"/>
      <c r="BA601" s="107"/>
      <c r="BB601" s="107"/>
      <c r="BC601" s="107"/>
      <c r="BD601" s="107"/>
      <c r="BE601" s="107"/>
      <c r="BF601" s="107"/>
      <c r="BG601" s="107"/>
      <c r="BH601" s="107"/>
      <c r="BI601" s="107"/>
      <c r="BJ601" s="107"/>
      <c r="BK601" s="94">
        <f>SUM(BK593:BK600)</f>
        <v>1549796.17</v>
      </c>
      <c r="BL601" s="193">
        <f>BK601/E593</f>
        <v>0.99999999354753866</v>
      </c>
      <c r="BM601" s="202"/>
      <c r="BN601" s="211"/>
      <c r="BO601" s="202"/>
    </row>
    <row r="602" spans="1:69" x14ac:dyDescent="0.25">
      <c r="A602" s="339">
        <v>69</v>
      </c>
      <c r="B602" s="342" t="s">
        <v>1322</v>
      </c>
      <c r="C602" s="359" t="s">
        <v>1319</v>
      </c>
      <c r="D602" s="371" t="s">
        <v>474</v>
      </c>
      <c r="E602" s="365">
        <v>1434386.31</v>
      </c>
      <c r="F602" s="7" t="s">
        <v>1088</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6"/>
      <c r="AZ602" s="96"/>
      <c r="BA602" s="96"/>
      <c r="BB602" s="96"/>
      <c r="BC602" s="96"/>
      <c r="BD602" s="96"/>
      <c r="BE602" s="96"/>
      <c r="BF602" s="96"/>
      <c r="BG602" s="96"/>
      <c r="BH602" s="96"/>
      <c r="BI602" s="96"/>
      <c r="BJ602" s="96"/>
      <c r="BK602" s="98">
        <v>699844</v>
      </c>
      <c r="BL602" s="192"/>
      <c r="BM602" s="202">
        <v>10</v>
      </c>
      <c r="BN602" s="211">
        <v>668037.6</v>
      </c>
      <c r="BO602" s="202" t="s">
        <v>949</v>
      </c>
      <c r="BQ602" t="s">
        <v>665</v>
      </c>
    </row>
    <row r="603" spans="1:69" x14ac:dyDescent="0.25">
      <c r="A603" s="340"/>
      <c r="B603" s="343"/>
      <c r="C603" s="360"/>
      <c r="D603" s="375"/>
      <c r="E603" s="366"/>
      <c r="F603" s="7" t="s">
        <v>1286</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6"/>
      <c r="AZ603" s="96"/>
      <c r="BA603" s="96"/>
      <c r="BB603" s="96"/>
      <c r="BC603" s="96"/>
      <c r="BD603" s="96"/>
      <c r="BE603" s="96"/>
      <c r="BF603" s="96"/>
      <c r="BG603" s="96"/>
      <c r="BH603" s="96"/>
      <c r="BI603" s="96"/>
      <c r="BJ603" s="96"/>
      <c r="BK603" s="98">
        <v>80489</v>
      </c>
      <c r="BL603" s="192"/>
      <c r="BM603" s="202">
        <v>1</v>
      </c>
      <c r="BN603" s="211">
        <v>80311</v>
      </c>
      <c r="BO603" s="202" t="s">
        <v>665</v>
      </c>
      <c r="BQ603" t="s">
        <v>665</v>
      </c>
    </row>
    <row r="604" spans="1:69" x14ac:dyDescent="0.25">
      <c r="A604" s="340"/>
      <c r="B604" s="343"/>
      <c r="C604" s="360"/>
      <c r="D604" s="375"/>
      <c r="E604" s="366"/>
      <c r="F604" s="7" t="s">
        <v>1321</v>
      </c>
      <c r="G604" s="96"/>
      <c r="H604" s="96"/>
      <c r="I604" s="96"/>
      <c r="J604" s="96"/>
      <c r="K604" s="96">
        <v>112720</v>
      </c>
      <c r="L604" s="96"/>
      <c r="M604" s="96"/>
      <c r="N604" s="96"/>
      <c r="O604" s="96"/>
      <c r="P604" s="96"/>
      <c r="Q604" s="96"/>
      <c r="R604" s="96"/>
      <c r="S604" s="96"/>
      <c r="T604" s="96"/>
      <c r="U604" s="96"/>
      <c r="V604" s="96"/>
      <c r="W604" s="96"/>
      <c r="X604" s="96"/>
      <c r="Y604" s="96" t="s">
        <v>626</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6"/>
      <c r="AZ604" s="96"/>
      <c r="BA604" s="96"/>
      <c r="BB604" s="96"/>
      <c r="BC604" s="96"/>
      <c r="BD604" s="96"/>
      <c r="BE604" s="96"/>
      <c r="BF604" s="96"/>
      <c r="BG604" s="96"/>
      <c r="BH604" s="96"/>
      <c r="BI604" s="96"/>
      <c r="BJ604" s="96"/>
      <c r="BK604" s="98">
        <v>112720</v>
      </c>
      <c r="BL604" s="192"/>
      <c r="BM604" s="202">
        <v>2</v>
      </c>
      <c r="BN604" s="211">
        <v>100000</v>
      </c>
      <c r="BO604" s="202"/>
    </row>
    <row r="605" spans="1:69" x14ac:dyDescent="0.25">
      <c r="A605" s="340"/>
      <c r="B605" s="343"/>
      <c r="C605" s="360"/>
      <c r="D605" s="375"/>
      <c r="E605" s="366"/>
      <c r="F605" s="7" t="s">
        <v>1122</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6"/>
      <c r="AZ605" s="96"/>
      <c r="BA605" s="96"/>
      <c r="BB605" s="96"/>
      <c r="BC605" s="96"/>
      <c r="BD605" s="96"/>
      <c r="BE605" s="96"/>
      <c r="BF605" s="96"/>
      <c r="BG605" s="96"/>
      <c r="BH605" s="96"/>
      <c r="BI605" s="96"/>
      <c r="BJ605" s="96"/>
      <c r="BK605" s="98">
        <v>44507</v>
      </c>
      <c r="BL605" s="192"/>
      <c r="BM605" s="202">
        <v>1</v>
      </c>
      <c r="BN605" s="211">
        <v>43202</v>
      </c>
      <c r="BO605" s="202" t="s">
        <v>666</v>
      </c>
      <c r="BQ605" t="s">
        <v>666</v>
      </c>
    </row>
    <row r="606" spans="1:69" x14ac:dyDescent="0.25">
      <c r="A606" s="340"/>
      <c r="B606" s="343"/>
      <c r="C606" s="360"/>
      <c r="D606" s="375"/>
      <c r="E606" s="366"/>
      <c r="F606" s="7" t="s">
        <v>1212</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6"/>
      <c r="AZ606" s="96"/>
      <c r="BA606" s="96"/>
      <c r="BB606" s="96"/>
      <c r="BC606" s="96"/>
      <c r="BD606" s="96"/>
      <c r="BE606" s="96"/>
      <c r="BF606" s="96"/>
      <c r="BG606" s="96"/>
      <c r="BH606" s="96"/>
      <c r="BI606" s="96"/>
      <c r="BJ606" s="96"/>
      <c r="BK606" s="98">
        <v>215000</v>
      </c>
      <c r="BL606" s="192"/>
      <c r="BM606" s="202"/>
      <c r="BN606" s="211"/>
      <c r="BO606" s="202" t="s">
        <v>221</v>
      </c>
    </row>
    <row r="607" spans="1:69" x14ac:dyDescent="0.25">
      <c r="A607" s="340"/>
      <c r="B607" s="343"/>
      <c r="C607" s="360"/>
      <c r="D607" s="375"/>
      <c r="E607" s="366"/>
      <c r="F607" s="7" t="s">
        <v>1323</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6"/>
      <c r="AZ607" s="96"/>
      <c r="BA607" s="96"/>
      <c r="BB607" s="96"/>
      <c r="BC607" s="96"/>
      <c r="BD607" s="96"/>
      <c r="BE607" s="96"/>
      <c r="BF607" s="96"/>
      <c r="BG607" s="96"/>
      <c r="BH607" s="96"/>
      <c r="BI607" s="96"/>
      <c r="BJ607" s="96"/>
      <c r="BK607" s="98">
        <v>40290</v>
      </c>
      <c r="BL607" s="192"/>
      <c r="BM607" s="202">
        <v>1</v>
      </c>
      <c r="BN607" s="211">
        <v>31866</v>
      </c>
      <c r="BO607" s="202" t="s">
        <v>950</v>
      </c>
    </row>
    <row r="608" spans="1:69" x14ac:dyDescent="0.25">
      <c r="A608" s="340"/>
      <c r="B608" s="343"/>
      <c r="C608" s="360"/>
      <c r="D608" s="375"/>
      <c r="E608" s="366"/>
      <c r="F608" s="7" t="s">
        <v>1276</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6"/>
      <c r="AZ608" s="96"/>
      <c r="BA608" s="96"/>
      <c r="BB608" s="96"/>
      <c r="BC608" s="96"/>
      <c r="BD608" s="96"/>
      <c r="BE608" s="96"/>
      <c r="BF608" s="96"/>
      <c r="BG608" s="96"/>
      <c r="BH608" s="96"/>
      <c r="BI608" s="96"/>
      <c r="BJ608" s="96"/>
      <c r="BK608" s="98">
        <v>80512</v>
      </c>
      <c r="BL608" s="192"/>
      <c r="BM608" s="202"/>
      <c r="BN608" s="211"/>
      <c r="BO608" s="202" t="s">
        <v>222</v>
      </c>
    </row>
    <row r="609" spans="1:67" x14ac:dyDescent="0.25">
      <c r="A609" s="340"/>
      <c r="B609" s="343"/>
      <c r="C609" s="360"/>
      <c r="D609" s="375"/>
      <c r="E609" s="366"/>
      <c r="F609" s="7" t="s">
        <v>1216</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6"/>
      <c r="AZ609" s="96"/>
      <c r="BA609" s="96"/>
      <c r="BB609" s="96"/>
      <c r="BC609" s="96"/>
      <c r="BD609" s="96"/>
      <c r="BE609" s="96"/>
      <c r="BF609" s="96"/>
      <c r="BG609" s="96"/>
      <c r="BH609" s="96"/>
      <c r="BI609" s="96"/>
      <c r="BJ609" s="96"/>
      <c r="BK609" s="98">
        <v>80512</v>
      </c>
      <c r="BL609" s="192"/>
      <c r="BM609" s="202">
        <v>1</v>
      </c>
      <c r="BN609" s="211">
        <v>72450</v>
      </c>
      <c r="BO609" s="202" t="s">
        <v>850</v>
      </c>
    </row>
    <row r="610" spans="1:67" x14ac:dyDescent="0.25">
      <c r="A610" s="341"/>
      <c r="B610" s="344"/>
      <c r="C610" s="361"/>
      <c r="D610" s="376"/>
      <c r="E610" s="367"/>
      <c r="F610" s="7" t="s">
        <v>1324</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c r="BI610" s="96"/>
      <c r="BJ610" s="96"/>
      <c r="BK610" s="98">
        <v>80512</v>
      </c>
      <c r="BL610" s="192"/>
      <c r="BM610" s="202"/>
      <c r="BN610" s="211"/>
      <c r="BO610" s="202" t="s">
        <v>851</v>
      </c>
    </row>
    <row r="611" spans="1:67" x14ac:dyDescent="0.25">
      <c r="A611" s="69"/>
      <c r="B611" s="23" t="s">
        <v>132</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107"/>
      <c r="AZ611" s="107"/>
      <c r="BA611" s="107"/>
      <c r="BB611" s="107"/>
      <c r="BC611" s="107"/>
      <c r="BD611" s="107"/>
      <c r="BE611" s="107"/>
      <c r="BF611" s="107"/>
      <c r="BG611" s="107"/>
      <c r="BH611" s="107"/>
      <c r="BI611" s="107"/>
      <c r="BJ611" s="107"/>
      <c r="BK611" s="94">
        <f>SUM(BK602:BK610)</f>
        <v>1434386</v>
      </c>
      <c r="BL611" s="193">
        <f>BK611/E602</f>
        <v>0.99999978387969968</v>
      </c>
      <c r="BM611" s="202"/>
      <c r="BN611" s="211"/>
      <c r="BO611" s="202"/>
    </row>
    <row r="612" spans="1:67" x14ac:dyDescent="0.25">
      <c r="A612" s="339">
        <v>70</v>
      </c>
      <c r="B612" s="342" t="s">
        <v>1328</v>
      </c>
      <c r="C612" s="359" t="s">
        <v>1319</v>
      </c>
      <c r="D612" s="371" t="s">
        <v>1830</v>
      </c>
      <c r="E612" s="365">
        <v>2520475.3200000003</v>
      </c>
      <c r="F612" s="46" t="s">
        <v>1325</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v>100000</v>
      </c>
      <c r="BL612" s="194"/>
      <c r="BM612" s="202">
        <v>3</v>
      </c>
      <c r="BN612" s="211">
        <v>73161</v>
      </c>
      <c r="BO612" s="202" t="s">
        <v>951</v>
      </c>
    </row>
    <row r="613" spans="1:67" x14ac:dyDescent="0.25">
      <c r="A613" s="340"/>
      <c r="B613" s="343"/>
      <c r="C613" s="360"/>
      <c r="D613" s="375"/>
      <c r="E613" s="366"/>
      <c r="F613" s="46" t="s">
        <v>1827</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v>400000</v>
      </c>
      <c r="BL613" s="194"/>
      <c r="BM613" s="202">
        <v>2</v>
      </c>
      <c r="BN613" s="211">
        <v>88931</v>
      </c>
      <c r="BO613" s="202" t="s">
        <v>627</v>
      </c>
    </row>
    <row r="614" spans="1:67" x14ac:dyDescent="0.25">
      <c r="A614" s="340"/>
      <c r="B614" s="343"/>
      <c r="C614" s="360"/>
      <c r="D614" s="375"/>
      <c r="E614" s="366"/>
      <c r="F614" s="46" t="s">
        <v>1326</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v>30000</v>
      </c>
      <c r="BL614" s="194"/>
      <c r="BM614" s="202"/>
      <c r="BN614" s="211"/>
      <c r="BO614" s="202" t="s">
        <v>899</v>
      </c>
    </row>
    <row r="615" spans="1:67" x14ac:dyDescent="0.25">
      <c r="A615" s="340"/>
      <c r="B615" s="343"/>
      <c r="C615" s="360"/>
      <c r="D615" s="375"/>
      <c r="E615" s="366"/>
      <c r="F615" s="46" t="s">
        <v>1327</v>
      </c>
      <c r="G615" s="124"/>
      <c r="H615" s="48"/>
      <c r="I615" s="48"/>
      <c r="J615" s="3"/>
      <c r="K615" s="3">
        <v>78000.639999999999</v>
      </c>
      <c r="L615" s="48"/>
      <c r="M615" s="48"/>
      <c r="N615" s="48"/>
      <c r="O615" s="48"/>
      <c r="P615" s="48"/>
      <c r="Q615" s="48"/>
      <c r="R615" s="48" t="s">
        <v>834</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v>78000.639999999999</v>
      </c>
      <c r="BL615" s="194"/>
      <c r="BM615" s="202">
        <v>1</v>
      </c>
      <c r="BN615" s="211">
        <v>79110</v>
      </c>
      <c r="BO615" s="202" t="s">
        <v>143</v>
      </c>
    </row>
    <row r="616" spans="1:67" x14ac:dyDescent="0.25">
      <c r="A616" s="340"/>
      <c r="B616" s="343"/>
      <c r="C616" s="360"/>
      <c r="D616" s="375"/>
      <c r="E616" s="366"/>
      <c r="F616" s="46" t="s">
        <v>1329</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v>560639.59</v>
      </c>
      <c r="BL616" s="194"/>
      <c r="BM616" s="202">
        <v>13</v>
      </c>
      <c r="BN616" s="211">
        <v>864387.07</v>
      </c>
      <c r="BO616" s="202" t="s">
        <v>144</v>
      </c>
    </row>
    <row r="617" spans="1:67" x14ac:dyDescent="0.25">
      <c r="A617" s="340"/>
      <c r="B617" s="343"/>
      <c r="C617" s="360"/>
      <c r="D617" s="375"/>
      <c r="E617" s="366"/>
      <c r="F617" s="46" t="s">
        <v>1828</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v>756835</v>
      </c>
      <c r="BL617" s="194"/>
      <c r="BM617" s="202">
        <v>3</v>
      </c>
      <c r="BN617" s="211">
        <v>210529</v>
      </c>
      <c r="BO617" s="202" t="s">
        <v>667</v>
      </c>
    </row>
    <row r="618" spans="1:67" x14ac:dyDescent="0.25">
      <c r="A618" s="340"/>
      <c r="B618" s="343"/>
      <c r="C618" s="360"/>
      <c r="D618" s="375"/>
      <c r="E618" s="366"/>
      <c r="F618" s="46" t="s">
        <v>1330</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v>500000</v>
      </c>
      <c r="BL618" s="194"/>
      <c r="BM618" s="202">
        <v>13</v>
      </c>
      <c r="BN618" s="211">
        <v>650000</v>
      </c>
      <c r="BO618" s="202" t="s">
        <v>628</v>
      </c>
    </row>
    <row r="619" spans="1:67" x14ac:dyDescent="0.25">
      <c r="A619" s="340"/>
      <c r="B619" s="343"/>
      <c r="C619" s="360"/>
      <c r="D619" s="375"/>
      <c r="E619" s="366"/>
      <c r="F619" s="46" t="s">
        <v>1331</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v>45000</v>
      </c>
      <c r="BL619" s="194"/>
      <c r="BM619" s="202"/>
      <c r="BN619" s="211"/>
      <c r="BO619" s="202"/>
    </row>
    <row r="620" spans="1:67" x14ac:dyDescent="0.25">
      <c r="A620" s="340"/>
      <c r="B620" s="343"/>
      <c r="C620" s="360"/>
      <c r="D620" s="375"/>
      <c r="E620" s="366"/>
      <c r="F620" s="46" t="s">
        <v>1829</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v>50000</v>
      </c>
      <c r="BL620" s="194"/>
      <c r="BM620" s="202">
        <v>2</v>
      </c>
      <c r="BN620" s="211">
        <v>247032.24</v>
      </c>
      <c r="BO620" s="202" t="s">
        <v>668</v>
      </c>
    </row>
    <row r="621" spans="1:67" x14ac:dyDescent="0.25">
      <c r="A621" s="11"/>
      <c r="B621" s="16" t="s">
        <v>132</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107"/>
      <c r="AZ621" s="107"/>
      <c r="BA621" s="107"/>
      <c r="BB621" s="107"/>
      <c r="BC621" s="107"/>
      <c r="BD621" s="107"/>
      <c r="BE621" s="107"/>
      <c r="BF621" s="107"/>
      <c r="BG621" s="107"/>
      <c r="BH621" s="107"/>
      <c r="BI621" s="107"/>
      <c r="BJ621" s="107"/>
      <c r="BK621" s="94">
        <f>SUM(BK612:BK620)</f>
        <v>2520475.23</v>
      </c>
      <c r="BL621" s="193">
        <f>BK621/E612</f>
        <v>0.99999996429244931</v>
      </c>
      <c r="BM621" s="202"/>
      <c r="BN621" s="211"/>
      <c r="BO621" s="202"/>
    </row>
    <row r="622" spans="1:67" x14ac:dyDescent="0.25">
      <c r="A622" s="339">
        <v>71</v>
      </c>
      <c r="B622" s="342" t="s">
        <v>1333</v>
      </c>
      <c r="C622" s="359" t="s">
        <v>1334</v>
      </c>
      <c r="D622" s="371" t="s">
        <v>1831</v>
      </c>
      <c r="E622" s="365">
        <v>1885739.31</v>
      </c>
      <c r="F622" s="7" t="s">
        <v>1174</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6"/>
      <c r="AZ622" s="96"/>
      <c r="BA622" s="96"/>
      <c r="BB622" s="96"/>
      <c r="BC622" s="96"/>
      <c r="BD622" s="96"/>
      <c r="BE622" s="96"/>
      <c r="BF622" s="96"/>
      <c r="BG622" s="96"/>
      <c r="BH622" s="96"/>
      <c r="BI622" s="96"/>
      <c r="BJ622" s="96"/>
      <c r="BK622" s="98">
        <v>168588</v>
      </c>
      <c r="BL622" s="192"/>
      <c r="BM622" s="202"/>
      <c r="BN622" s="211"/>
      <c r="BO622" s="202"/>
    </row>
    <row r="623" spans="1:67" x14ac:dyDescent="0.25">
      <c r="A623" s="340"/>
      <c r="B623" s="343"/>
      <c r="C623" s="360"/>
      <c r="D623" s="375"/>
      <c r="E623" s="366"/>
      <c r="F623" s="7" t="s">
        <v>1332</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6"/>
      <c r="AZ623" s="96"/>
      <c r="BA623" s="96"/>
      <c r="BB623" s="96"/>
      <c r="BC623" s="96"/>
      <c r="BD623" s="96"/>
      <c r="BE623" s="96"/>
      <c r="BF623" s="96"/>
      <c r="BG623" s="96"/>
      <c r="BH623" s="96"/>
      <c r="BI623" s="96"/>
      <c r="BJ623" s="96"/>
      <c r="BK623" s="98">
        <v>31070</v>
      </c>
      <c r="BL623" s="192"/>
      <c r="BM623" s="202"/>
      <c r="BN623" s="211"/>
      <c r="BO623" s="202"/>
    </row>
    <row r="624" spans="1:67" x14ac:dyDescent="0.25">
      <c r="A624" s="340"/>
      <c r="B624" s="343"/>
      <c r="C624" s="360"/>
      <c r="D624" s="375"/>
      <c r="E624" s="366"/>
      <c r="F624" s="7" t="s">
        <v>1335</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6"/>
      <c r="AZ624" s="96"/>
      <c r="BA624" s="96"/>
      <c r="BB624" s="96"/>
      <c r="BC624" s="96"/>
      <c r="BD624" s="96"/>
      <c r="BE624" s="96"/>
      <c r="BF624" s="96"/>
      <c r="BG624" s="96"/>
      <c r="BH624" s="96"/>
      <c r="BI624" s="96"/>
      <c r="BJ624" s="96"/>
      <c r="BK624" s="98">
        <v>526879</v>
      </c>
      <c r="BL624" s="192"/>
      <c r="BM624" s="202">
        <v>9</v>
      </c>
      <c r="BN624" s="211">
        <v>195735</v>
      </c>
      <c r="BO624" s="202"/>
    </row>
    <row r="625" spans="1:67" x14ac:dyDescent="0.25">
      <c r="A625" s="340"/>
      <c r="B625" s="343"/>
      <c r="C625" s="360"/>
      <c r="D625" s="375"/>
      <c r="E625" s="366"/>
      <c r="F625" s="7" t="s">
        <v>1115</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6"/>
      <c r="AZ625" s="96"/>
      <c r="BA625" s="96"/>
      <c r="BB625" s="96"/>
      <c r="BC625" s="96"/>
      <c r="BD625" s="96"/>
      <c r="BE625" s="96"/>
      <c r="BF625" s="96"/>
      <c r="BG625" s="96"/>
      <c r="BH625" s="96"/>
      <c r="BI625" s="96"/>
      <c r="BJ625" s="96"/>
      <c r="BK625" s="98">
        <v>386378</v>
      </c>
      <c r="BL625" s="192"/>
      <c r="BM625" s="202">
        <v>8</v>
      </c>
      <c r="BN625" s="211">
        <v>548033</v>
      </c>
      <c r="BO625" s="202"/>
    </row>
    <row r="626" spans="1:67" x14ac:dyDescent="0.25">
      <c r="A626" s="341"/>
      <c r="B626" s="344"/>
      <c r="C626" s="361"/>
      <c r="D626" s="376"/>
      <c r="E626" s="367"/>
      <c r="F626" s="7" t="s">
        <v>1093</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6"/>
      <c r="AZ626" s="96"/>
      <c r="BA626" s="96"/>
      <c r="BB626" s="96"/>
      <c r="BC626" s="96"/>
      <c r="BD626" s="96"/>
      <c r="BE626" s="96"/>
      <c r="BF626" s="96"/>
      <c r="BG626" s="96"/>
      <c r="BH626" s="96"/>
      <c r="BI626" s="96"/>
      <c r="BJ626" s="96"/>
      <c r="BK626" s="98">
        <v>772824.31</v>
      </c>
      <c r="BL626" s="192"/>
      <c r="BM626" s="202">
        <v>16</v>
      </c>
      <c r="BN626" s="211">
        <v>672506</v>
      </c>
      <c r="BO626" s="202"/>
    </row>
    <row r="627" spans="1:67" x14ac:dyDescent="0.25">
      <c r="A627" s="69"/>
      <c r="B627" s="23" t="s">
        <v>132</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107"/>
      <c r="AZ627" s="107"/>
      <c r="BA627" s="107"/>
      <c r="BB627" s="107"/>
      <c r="BC627" s="107"/>
      <c r="BD627" s="107"/>
      <c r="BE627" s="107"/>
      <c r="BF627" s="107"/>
      <c r="BG627" s="107"/>
      <c r="BH627" s="107"/>
      <c r="BI627" s="107"/>
      <c r="BJ627" s="107"/>
      <c r="BK627" s="94">
        <f>SUM(BK622:BK626)</f>
        <v>1885739.31</v>
      </c>
      <c r="BL627" s="193">
        <f>BK627/E622</f>
        <v>1</v>
      </c>
      <c r="BM627" s="202"/>
      <c r="BN627" s="211"/>
      <c r="BO627" s="202"/>
    </row>
    <row r="628" spans="1:67" x14ac:dyDescent="0.25">
      <c r="A628" s="339">
        <v>72</v>
      </c>
      <c r="B628" s="342" t="s">
        <v>1337</v>
      </c>
      <c r="C628" s="359" t="s">
        <v>1319</v>
      </c>
      <c r="D628" s="371" t="s">
        <v>1832</v>
      </c>
      <c r="E628" s="365">
        <v>1797990.31</v>
      </c>
      <c r="F628" s="46" t="s">
        <v>1185</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629</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48">
        <v>704060</v>
      </c>
      <c r="BL628" s="192"/>
      <c r="BM628" s="202">
        <v>12</v>
      </c>
      <c r="BN628" s="211">
        <v>520810</v>
      </c>
      <c r="BO628" s="202"/>
    </row>
    <row r="629" spans="1:67" x14ac:dyDescent="0.25">
      <c r="A629" s="340"/>
      <c r="B629" s="343"/>
      <c r="C629" s="360"/>
      <c r="D629" s="414"/>
      <c r="E629" s="366"/>
      <c r="F629" s="46" t="s">
        <v>1183</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v>258012</v>
      </c>
      <c r="BL629" s="192"/>
      <c r="BM629" s="202">
        <v>2</v>
      </c>
      <c r="BN629" s="211">
        <v>197670</v>
      </c>
      <c r="BO629" s="202"/>
    </row>
    <row r="630" spans="1:67" x14ac:dyDescent="0.25">
      <c r="A630" s="340"/>
      <c r="B630" s="343"/>
      <c r="C630" s="360"/>
      <c r="D630" s="414"/>
      <c r="E630" s="366"/>
      <c r="F630" s="46" t="s">
        <v>1238</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v>150000</v>
      </c>
      <c r="BL630" s="192"/>
      <c r="BM630" s="202">
        <v>0</v>
      </c>
      <c r="BN630" s="211"/>
      <c r="BO630" s="202"/>
    </row>
    <row r="631" spans="1:67" x14ac:dyDescent="0.25">
      <c r="A631" s="340"/>
      <c r="B631" s="343"/>
      <c r="C631" s="360"/>
      <c r="D631" s="414"/>
      <c r="E631" s="366"/>
      <c r="F631" s="46" t="s">
        <v>1180</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v>175917</v>
      </c>
      <c r="BL631" s="192"/>
      <c r="BM631" s="202">
        <v>0</v>
      </c>
      <c r="BN631" s="211"/>
      <c r="BO631" s="202"/>
    </row>
    <row r="632" spans="1:67" x14ac:dyDescent="0.25">
      <c r="A632" s="340"/>
      <c r="B632" s="343"/>
      <c r="C632" s="360"/>
      <c r="D632" s="414"/>
      <c r="E632" s="366"/>
      <c r="F632" s="46" t="s">
        <v>1182</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v>150000</v>
      </c>
      <c r="BL632" s="192"/>
      <c r="BM632" s="202">
        <v>3</v>
      </c>
      <c r="BN632" s="211">
        <v>150000</v>
      </c>
      <c r="BO632" s="202"/>
    </row>
    <row r="633" spans="1:67" x14ac:dyDescent="0.25">
      <c r="A633" s="340"/>
      <c r="B633" s="343"/>
      <c r="C633" s="360"/>
      <c r="D633" s="414"/>
      <c r="E633" s="366"/>
      <c r="F633" s="46" t="s">
        <v>1198</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v>100000</v>
      </c>
      <c r="BL633" s="192"/>
      <c r="BM633" s="202">
        <v>3</v>
      </c>
      <c r="BN633" s="211">
        <v>148353.97</v>
      </c>
      <c r="BO633" s="202"/>
    </row>
    <row r="634" spans="1:67" x14ac:dyDescent="0.25">
      <c r="A634" s="340"/>
      <c r="B634" s="343"/>
      <c r="C634" s="360"/>
      <c r="D634" s="414"/>
      <c r="E634" s="366"/>
      <c r="F634" s="46" t="s">
        <v>1184</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v>160000</v>
      </c>
      <c r="BL634" s="192"/>
      <c r="BM634" s="202">
        <v>5</v>
      </c>
      <c r="BN634" s="211">
        <v>200000</v>
      </c>
      <c r="BO634" s="202"/>
    </row>
    <row r="635" spans="1:67" x14ac:dyDescent="0.25">
      <c r="A635" s="340"/>
      <c r="B635" s="343"/>
      <c r="C635" s="360"/>
      <c r="D635" s="414"/>
      <c r="E635" s="366"/>
      <c r="F635" s="46" t="s">
        <v>1316</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v>50000</v>
      </c>
      <c r="BL635" s="192"/>
      <c r="BM635" s="202">
        <v>0</v>
      </c>
      <c r="BN635" s="211"/>
      <c r="BO635" s="202"/>
    </row>
    <row r="636" spans="1:67" x14ac:dyDescent="0.25">
      <c r="A636" s="340"/>
      <c r="B636" s="343"/>
      <c r="C636" s="360"/>
      <c r="D636" s="414"/>
      <c r="E636" s="366"/>
      <c r="F636" s="46" t="s">
        <v>1336</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v>50000</v>
      </c>
      <c r="BL636" s="192"/>
      <c r="BM636" s="202">
        <v>0</v>
      </c>
      <c r="BN636" s="211"/>
      <c r="BO636" s="202"/>
    </row>
    <row r="637" spans="1:67" x14ac:dyDescent="0.25">
      <c r="A637" s="67"/>
      <c r="B637" s="54" t="s">
        <v>132</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107"/>
      <c r="AZ637" s="107"/>
      <c r="BA637" s="107"/>
      <c r="BB637" s="107"/>
      <c r="BC637" s="107"/>
      <c r="BD637" s="107"/>
      <c r="BE637" s="107"/>
      <c r="BF637" s="107"/>
      <c r="BG637" s="107"/>
      <c r="BH637" s="107"/>
      <c r="BI637" s="107"/>
      <c r="BJ637" s="107"/>
      <c r="BK637" s="94">
        <f>SUM(BK628:BK636)</f>
        <v>1797989</v>
      </c>
      <c r="BL637" s="193">
        <f>BK637/E628</f>
        <v>0.99999927140875411</v>
      </c>
      <c r="BM637" s="202"/>
      <c r="BN637" s="211"/>
      <c r="BO637" s="202"/>
    </row>
    <row r="638" spans="1:67" x14ac:dyDescent="0.25">
      <c r="A638" s="339">
        <v>73</v>
      </c>
      <c r="B638" s="342" t="s">
        <v>1338</v>
      </c>
      <c r="C638" s="359" t="s">
        <v>1339</v>
      </c>
      <c r="D638" s="371" t="s">
        <v>1833</v>
      </c>
      <c r="E638" s="426">
        <v>1645950.31</v>
      </c>
      <c r="F638" s="148" t="s">
        <v>1185</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c r="BI638" s="147"/>
      <c r="BJ638" s="147"/>
      <c r="BK638" s="147">
        <v>29921</v>
      </c>
      <c r="BL638" s="192"/>
      <c r="BM638" s="202">
        <v>1</v>
      </c>
      <c r="BN638" s="211">
        <v>17986.55</v>
      </c>
      <c r="BO638" s="202"/>
    </row>
    <row r="639" spans="1:67" x14ac:dyDescent="0.25">
      <c r="A639" s="340"/>
      <c r="B639" s="343"/>
      <c r="C639" s="360"/>
      <c r="D639" s="360"/>
      <c r="E639" s="427"/>
      <c r="F639" s="148" t="s">
        <v>1183</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c r="BI639" s="147"/>
      <c r="BJ639" s="147"/>
      <c r="BK639" s="147">
        <v>140000</v>
      </c>
      <c r="BL639" s="192"/>
      <c r="BM639" s="202"/>
      <c r="BN639" s="211"/>
      <c r="BO639" s="202" t="s">
        <v>999</v>
      </c>
    </row>
    <row r="640" spans="1:67" x14ac:dyDescent="0.25">
      <c r="A640" s="340"/>
      <c r="B640" s="343"/>
      <c r="C640" s="360"/>
      <c r="D640" s="360"/>
      <c r="E640" s="427"/>
      <c r="F640" s="148" t="s">
        <v>1238</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c r="BI640" s="147"/>
      <c r="BJ640" s="147"/>
      <c r="BK640" s="147">
        <v>45000</v>
      </c>
      <c r="BL640" s="192"/>
      <c r="BM640" s="202"/>
      <c r="BN640" s="211"/>
      <c r="BO640" s="202"/>
    </row>
    <row r="641" spans="1:67" x14ac:dyDescent="0.25">
      <c r="A641" s="341"/>
      <c r="B641" s="344"/>
      <c r="C641" s="361"/>
      <c r="D641" s="361"/>
      <c r="E641" s="428"/>
      <c r="F641" s="148" t="s">
        <v>1180</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c r="BI641" s="147"/>
      <c r="BJ641" s="147"/>
      <c r="BK641" s="147">
        <v>299282</v>
      </c>
      <c r="BL641" s="192"/>
      <c r="BM641" s="202">
        <v>3</v>
      </c>
      <c r="BN641" s="211">
        <v>179179</v>
      </c>
      <c r="BO641" s="202"/>
    </row>
    <row r="642" spans="1:67" x14ac:dyDescent="0.25">
      <c r="A642" s="235"/>
      <c r="B642" s="236"/>
      <c r="C642" s="17"/>
      <c r="D642" s="245"/>
      <c r="E642" s="246"/>
      <c r="F642" s="148" t="s">
        <v>1182</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c r="BI642" s="147"/>
      <c r="BJ642" s="147"/>
      <c r="BK642" s="147">
        <v>225000</v>
      </c>
      <c r="BL642" s="192"/>
      <c r="BM642" s="202">
        <v>4</v>
      </c>
      <c r="BN642" s="211">
        <v>184836.4</v>
      </c>
      <c r="BO642" s="202"/>
    </row>
    <row r="643" spans="1:67" x14ac:dyDescent="0.25">
      <c r="A643" s="235"/>
      <c r="B643" s="236"/>
      <c r="C643" s="17"/>
      <c r="D643" s="245"/>
      <c r="E643" s="246"/>
      <c r="F643" s="148" t="s">
        <v>1198</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c r="BI643" s="147"/>
      <c r="BJ643" s="147"/>
      <c r="BK643" s="147">
        <v>250000</v>
      </c>
      <c r="BL643" s="192"/>
      <c r="BM643" s="202">
        <v>5</v>
      </c>
      <c r="BN643" s="211">
        <v>223667.05</v>
      </c>
      <c r="BO643" s="202"/>
    </row>
    <row r="644" spans="1:67" x14ac:dyDescent="0.25">
      <c r="A644" s="235"/>
      <c r="B644" s="236"/>
      <c r="C644" s="17"/>
      <c r="D644" s="245"/>
      <c r="E644" s="246"/>
      <c r="F644" s="148" t="s">
        <v>1184</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c r="BI644" s="147"/>
      <c r="BJ644" s="147"/>
      <c r="BK644" s="147">
        <v>180000</v>
      </c>
      <c r="BL644" s="192"/>
      <c r="BM644" s="202"/>
      <c r="BN644" s="211"/>
      <c r="BO644" s="202" t="s">
        <v>1000</v>
      </c>
    </row>
    <row r="645" spans="1:67" x14ac:dyDescent="0.25">
      <c r="A645" s="235"/>
      <c r="B645" s="236"/>
      <c r="C645" s="17"/>
      <c r="D645" s="245"/>
      <c r="E645" s="246"/>
      <c r="F645" s="148" t="s">
        <v>1316</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c r="BI645" s="147"/>
      <c r="BJ645" s="147"/>
      <c r="BK645" s="147">
        <v>72850</v>
      </c>
      <c r="BL645" s="192"/>
      <c r="BM645" s="202"/>
      <c r="BN645" s="211"/>
      <c r="BO645" s="202" t="s">
        <v>999</v>
      </c>
    </row>
    <row r="646" spans="1:67" x14ac:dyDescent="0.25">
      <c r="A646" s="235"/>
      <c r="B646" s="236"/>
      <c r="C646" s="17"/>
      <c r="D646" s="245"/>
      <c r="E646" s="246"/>
      <c r="F646" s="148" t="s">
        <v>1336</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c r="BI646" s="147"/>
      <c r="BJ646" s="147"/>
      <c r="BK646" s="147">
        <v>180000</v>
      </c>
      <c r="BL646" s="192"/>
      <c r="BM646" s="202"/>
      <c r="BN646" s="211"/>
      <c r="BO646" s="202"/>
    </row>
    <row r="647" spans="1:67" x14ac:dyDescent="0.25">
      <c r="A647" s="235"/>
      <c r="B647" s="236"/>
      <c r="C647" s="17"/>
      <c r="D647" s="245"/>
      <c r="E647" s="246"/>
      <c r="F647" s="148" t="s">
        <v>208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c r="BI647" s="147"/>
      <c r="BJ647" s="147"/>
      <c r="BK647" s="147">
        <v>223890</v>
      </c>
      <c r="BL647" s="192"/>
      <c r="BM647" s="202"/>
      <c r="BN647" s="211"/>
      <c r="BO647" s="202" t="s">
        <v>999</v>
      </c>
    </row>
    <row r="648" spans="1:67" x14ac:dyDescent="0.25">
      <c r="A648" s="66"/>
      <c r="B648" s="16" t="s">
        <v>132</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107"/>
      <c r="AZ648" s="107"/>
      <c r="BA648" s="107"/>
      <c r="BB648" s="107"/>
      <c r="BC648" s="107"/>
      <c r="BD648" s="107"/>
      <c r="BE648" s="107"/>
      <c r="BF648" s="107"/>
      <c r="BG648" s="107"/>
      <c r="BH648" s="107"/>
      <c r="BI648" s="107"/>
      <c r="BJ648" s="107"/>
      <c r="BK648" s="94">
        <f>SUM(BK638:BK647)</f>
        <v>1645943</v>
      </c>
      <c r="BL648" s="193">
        <f>BK648/E638</f>
        <v>0.99999555879666857</v>
      </c>
      <c r="BM648" s="202"/>
      <c r="BN648" s="211"/>
      <c r="BO648" s="202"/>
    </row>
    <row r="649" spans="1:67" ht="15" customHeight="1" x14ac:dyDescent="0.25">
      <c r="A649" s="516">
        <v>74</v>
      </c>
      <c r="B649" s="522" t="s">
        <v>1340</v>
      </c>
      <c r="C649" s="437" t="s">
        <v>1341</v>
      </c>
      <c r="D649" s="385" t="s">
        <v>691</v>
      </c>
      <c r="E649" s="365">
        <v>1440934.4300000002</v>
      </c>
      <c r="F649" s="144" t="s">
        <v>1185</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96"/>
      <c r="AZ649" s="96"/>
      <c r="BA649" s="96"/>
      <c r="BB649" s="96"/>
      <c r="BC649" s="96"/>
      <c r="BD649" s="96"/>
      <c r="BE649" s="96"/>
      <c r="BF649" s="96"/>
      <c r="BG649" s="96"/>
      <c r="BH649" s="96"/>
      <c r="BI649" s="96"/>
      <c r="BJ649" s="96"/>
      <c r="BK649" s="145">
        <v>24088</v>
      </c>
      <c r="BL649" s="192"/>
      <c r="BM649" s="202"/>
      <c r="BN649" s="211"/>
      <c r="BO649" s="202"/>
    </row>
    <row r="650" spans="1:67" x14ac:dyDescent="0.25">
      <c r="A650" s="517"/>
      <c r="B650" s="522"/>
      <c r="C650" s="438"/>
      <c r="D650" s="386"/>
      <c r="E650" s="366"/>
      <c r="F650" s="144" t="s">
        <v>1366</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96"/>
      <c r="AZ650" s="96"/>
      <c r="BA650" s="96"/>
      <c r="BB650" s="96"/>
      <c r="BC650" s="96"/>
      <c r="BD650" s="96"/>
      <c r="BE650" s="96"/>
      <c r="BF650" s="96"/>
      <c r="BG650" s="96"/>
      <c r="BH650" s="96"/>
      <c r="BI650" s="96"/>
      <c r="BJ650" s="96"/>
      <c r="BK650" s="145">
        <v>48177</v>
      </c>
      <c r="BL650" s="192"/>
      <c r="BM650" s="202">
        <v>1</v>
      </c>
      <c r="BN650" s="211">
        <v>15000</v>
      </c>
      <c r="BO650" s="202"/>
    </row>
    <row r="651" spans="1:67" x14ac:dyDescent="0.25">
      <c r="A651" s="517"/>
      <c r="B651" s="522"/>
      <c r="C651" s="438"/>
      <c r="D651" s="386"/>
      <c r="E651" s="366"/>
      <c r="F651" s="144" t="s">
        <v>1110</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96"/>
      <c r="AZ651" s="96"/>
      <c r="BA651" s="96"/>
      <c r="BB651" s="96"/>
      <c r="BC651" s="96"/>
      <c r="BD651" s="96"/>
      <c r="BE651" s="96"/>
      <c r="BF651" s="96"/>
      <c r="BG651" s="96"/>
      <c r="BH651" s="96"/>
      <c r="BI651" s="96"/>
      <c r="BJ651" s="96"/>
      <c r="BK651" s="145">
        <v>80294</v>
      </c>
      <c r="BL651" s="192"/>
      <c r="BM651" s="202">
        <v>2</v>
      </c>
      <c r="BN651" s="211">
        <v>80000</v>
      </c>
      <c r="BO651" s="202"/>
    </row>
    <row r="652" spans="1:67" x14ac:dyDescent="0.25">
      <c r="A652" s="517"/>
      <c r="B652" s="522"/>
      <c r="C652" s="438"/>
      <c r="D652" s="386"/>
      <c r="E652" s="366"/>
      <c r="F652" s="144" t="s">
        <v>1289</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96"/>
      <c r="AZ652" s="96"/>
      <c r="BA652" s="96"/>
      <c r="BB652" s="96"/>
      <c r="BC652" s="96"/>
      <c r="BD652" s="96"/>
      <c r="BE652" s="96"/>
      <c r="BF652" s="96"/>
      <c r="BG652" s="96"/>
      <c r="BH652" s="96"/>
      <c r="BI652" s="96"/>
      <c r="BJ652" s="96"/>
      <c r="BK652" s="145">
        <v>851119</v>
      </c>
      <c r="BL652" s="192"/>
      <c r="BM652" s="202">
        <v>1</v>
      </c>
      <c r="BN652" s="211">
        <v>41109</v>
      </c>
      <c r="BO652" s="202"/>
    </row>
    <row r="653" spans="1:67" x14ac:dyDescent="0.25">
      <c r="A653" s="517"/>
      <c r="B653" s="522"/>
      <c r="C653" s="438"/>
      <c r="D653" s="386"/>
      <c r="E653" s="366"/>
      <c r="F653" s="144" t="s">
        <v>1513</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96"/>
      <c r="AZ653" s="96"/>
      <c r="BA653" s="96"/>
      <c r="BB653" s="96"/>
      <c r="BC653" s="96"/>
      <c r="BD653" s="96"/>
      <c r="BE653" s="96"/>
      <c r="BF653" s="96"/>
      <c r="BG653" s="96"/>
      <c r="BH653" s="96"/>
      <c r="BI653" s="96"/>
      <c r="BJ653" s="96"/>
      <c r="BK653" s="145">
        <v>64235</v>
      </c>
      <c r="BL653" s="192"/>
      <c r="BM653" s="202"/>
      <c r="BN653" s="211"/>
      <c r="BO653" s="202"/>
    </row>
    <row r="654" spans="1:67" x14ac:dyDescent="0.25">
      <c r="A654" s="517"/>
      <c r="B654" s="522"/>
      <c r="C654" s="438"/>
      <c r="D654" s="386"/>
      <c r="E654" s="366"/>
      <c r="F654" s="144" t="s">
        <v>1510</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96"/>
      <c r="AZ654" s="96"/>
      <c r="BA654" s="96"/>
      <c r="BB654" s="96"/>
      <c r="BC654" s="96"/>
      <c r="BD654" s="96"/>
      <c r="BE654" s="96"/>
      <c r="BF654" s="96"/>
      <c r="BG654" s="96"/>
      <c r="BH654" s="96"/>
      <c r="BI654" s="96"/>
      <c r="BJ654" s="96"/>
      <c r="BK654" s="145">
        <v>32118</v>
      </c>
      <c r="BL654" s="192"/>
      <c r="BM654" s="202"/>
      <c r="BN654" s="211"/>
      <c r="BO654" s="202"/>
    </row>
    <row r="655" spans="1:67" x14ac:dyDescent="0.25">
      <c r="A655" s="518"/>
      <c r="B655" s="522"/>
      <c r="C655" s="439"/>
      <c r="D655" s="386"/>
      <c r="E655" s="367"/>
      <c r="F655" s="144" t="s">
        <v>1515</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96"/>
      <c r="AZ655" s="96"/>
      <c r="BA655" s="96"/>
      <c r="BB655" s="96"/>
      <c r="BC655" s="96"/>
      <c r="BD655" s="96"/>
      <c r="BE655" s="96"/>
      <c r="BF655" s="96"/>
      <c r="BG655" s="96"/>
      <c r="BH655" s="96"/>
      <c r="BI655" s="96"/>
      <c r="BJ655" s="96"/>
      <c r="BK655" s="145">
        <v>340904</v>
      </c>
      <c r="BL655" s="192"/>
      <c r="BM655" s="202">
        <v>3</v>
      </c>
      <c r="BN655" s="211">
        <v>289353</v>
      </c>
      <c r="BO655" s="202"/>
    </row>
    <row r="656" spans="1:67" x14ac:dyDescent="0.25">
      <c r="A656" s="68"/>
      <c r="B656" s="21" t="s">
        <v>132</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107"/>
      <c r="AZ656" s="107"/>
      <c r="BA656" s="107"/>
      <c r="BB656" s="107"/>
      <c r="BC656" s="107"/>
      <c r="BD656" s="107"/>
      <c r="BE656" s="107"/>
      <c r="BF656" s="107"/>
      <c r="BG656" s="107"/>
      <c r="BH656" s="107"/>
      <c r="BI656" s="107"/>
      <c r="BJ656" s="107"/>
      <c r="BK656" s="94">
        <f>SUM(BK649:BK655)</f>
        <v>1440935</v>
      </c>
      <c r="BL656" s="193">
        <f>BK656/E649</f>
        <v>1.0000003955766397</v>
      </c>
      <c r="BM656" s="202"/>
      <c r="BN656" s="211"/>
      <c r="BO656" s="202"/>
    </row>
    <row r="657" spans="1:67" ht="15" customHeight="1" x14ac:dyDescent="0.25">
      <c r="A657" s="519">
        <v>75</v>
      </c>
      <c r="B657" s="345" t="s">
        <v>1342</v>
      </c>
      <c r="C657" s="362" t="s">
        <v>1341</v>
      </c>
      <c r="D657" s="381" t="s">
        <v>690</v>
      </c>
      <c r="E657" s="368">
        <v>1273258.27</v>
      </c>
      <c r="F657" s="46" t="s">
        <v>1365</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f>N657+M657+L657+K657+J657+I657+H657+G657</f>
        <v>72927.33</v>
      </c>
      <c r="BL657" s="195"/>
      <c r="BM657" s="202">
        <v>1</v>
      </c>
      <c r="BN657" s="211">
        <v>39012.75</v>
      </c>
      <c r="BO657" s="202" t="s">
        <v>961</v>
      </c>
    </row>
    <row r="658" spans="1:67" x14ac:dyDescent="0.25">
      <c r="A658" s="414"/>
      <c r="B658" s="346"/>
      <c r="C658" s="363"/>
      <c r="D658" s="363"/>
      <c r="E658" s="369"/>
      <c r="F658" s="46" t="s">
        <v>1284</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f>N658+M658+L658+K658+J658+I658+H658+G658</f>
        <v>31254.29</v>
      </c>
      <c r="BL658" s="195"/>
      <c r="BM658" s="202"/>
      <c r="BN658" s="211"/>
      <c r="BO658" s="202"/>
    </row>
    <row r="659" spans="1:67" x14ac:dyDescent="0.25">
      <c r="A659" s="414"/>
      <c r="B659" s="346"/>
      <c r="C659" s="363"/>
      <c r="D659" s="363"/>
      <c r="E659" s="369"/>
      <c r="F659" s="46" t="s">
        <v>1183</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f>N659+M659+L659+K659+J659+I659+H659+G659</f>
        <v>350000</v>
      </c>
      <c r="BL659" s="195"/>
      <c r="BM659" s="202"/>
      <c r="BN659" s="211"/>
      <c r="BO659" s="202" t="s">
        <v>962</v>
      </c>
    </row>
    <row r="660" spans="1:67" x14ac:dyDescent="0.25">
      <c r="A660" s="414"/>
      <c r="B660" s="346"/>
      <c r="C660" s="363"/>
      <c r="D660" s="363"/>
      <c r="E660" s="369"/>
      <c r="F660" s="136" t="s">
        <v>1238</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f>N660+M660+L660+K660+J660+I660+H660+G660</f>
        <v>420000</v>
      </c>
      <c r="BL660" s="195"/>
      <c r="BM660" s="202">
        <v>7</v>
      </c>
      <c r="BN660" s="211">
        <v>470000</v>
      </c>
      <c r="BO660" s="202" t="s">
        <v>963</v>
      </c>
    </row>
    <row r="661" spans="1:67" x14ac:dyDescent="0.25">
      <c r="A661" s="415"/>
      <c r="B661" s="347"/>
      <c r="C661" s="364"/>
      <c r="D661" s="364"/>
      <c r="E661" s="370"/>
      <c r="F661" s="136" t="s">
        <v>1343</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f>N661+M661+L661+K661+J661+I661+H661+G661</f>
        <v>399076.75</v>
      </c>
      <c r="BL661" s="195"/>
      <c r="BM661" s="202">
        <v>3</v>
      </c>
      <c r="BN661" s="211">
        <v>393165</v>
      </c>
      <c r="BO661" s="202"/>
    </row>
    <row r="662" spans="1:67" x14ac:dyDescent="0.25">
      <c r="A662" s="69"/>
      <c r="B662" s="23" t="s">
        <v>132</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107"/>
      <c r="AZ662" s="107"/>
      <c r="BA662" s="107"/>
      <c r="BB662" s="107"/>
      <c r="BC662" s="107"/>
      <c r="BD662" s="107"/>
      <c r="BE662" s="107"/>
      <c r="BF662" s="107"/>
      <c r="BG662" s="107"/>
      <c r="BH662" s="107"/>
      <c r="BI662" s="107"/>
      <c r="BJ662" s="107"/>
      <c r="BK662" s="94">
        <f>SUM(BK657:BK661)</f>
        <v>1273258.3700000001</v>
      </c>
      <c r="BL662" s="193">
        <f>BK662/E657</f>
        <v>1.0000000785386614</v>
      </c>
      <c r="BM662" s="202"/>
      <c r="BN662" s="211"/>
      <c r="BO662" s="202"/>
    </row>
    <row r="663" spans="1:67" x14ac:dyDescent="0.25">
      <c r="A663" s="339">
        <v>76</v>
      </c>
      <c r="B663" s="342" t="s">
        <v>1345</v>
      </c>
      <c r="C663" s="10"/>
      <c r="D663" s="371" t="s">
        <v>1834</v>
      </c>
      <c r="E663" s="440">
        <v>1500428.84</v>
      </c>
      <c r="F663" s="7" t="s">
        <v>1344</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6"/>
      <c r="AZ663" s="96"/>
      <c r="BA663" s="96"/>
      <c r="BB663" s="96"/>
      <c r="BC663" s="96"/>
      <c r="BD663" s="96"/>
      <c r="BE663" s="96"/>
      <c r="BF663" s="96"/>
      <c r="BG663" s="96"/>
      <c r="BH663" s="96"/>
      <c r="BI663" s="96"/>
      <c r="BJ663" s="96"/>
      <c r="BK663" s="98">
        <v>432000</v>
      </c>
      <c r="BL663" s="192"/>
      <c r="BM663" s="202">
        <v>14</v>
      </c>
      <c r="BN663" s="211">
        <v>652000</v>
      </c>
      <c r="BO663" s="202" t="s">
        <v>856</v>
      </c>
    </row>
    <row r="664" spans="1:67" x14ac:dyDescent="0.25">
      <c r="A664" s="340"/>
      <c r="B664" s="343"/>
      <c r="C664" s="30"/>
      <c r="D664" s="360"/>
      <c r="E664" s="441"/>
      <c r="F664" s="7" t="s">
        <v>1091</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6"/>
      <c r="AZ664" s="96"/>
      <c r="BA664" s="96"/>
      <c r="BB664" s="96"/>
      <c r="BC664" s="96"/>
      <c r="BD664" s="96"/>
      <c r="BE664" s="96"/>
      <c r="BF664" s="96"/>
      <c r="BG664" s="96"/>
      <c r="BH664" s="96"/>
      <c r="BI664" s="96"/>
      <c r="BJ664" s="96"/>
      <c r="BK664" s="98">
        <v>557133</v>
      </c>
      <c r="BL664" s="192"/>
      <c r="BM664" s="202">
        <v>6</v>
      </c>
      <c r="BN664" s="211">
        <v>474588.75</v>
      </c>
      <c r="BO664" s="202" t="s">
        <v>862</v>
      </c>
    </row>
    <row r="665" spans="1:67" x14ac:dyDescent="0.25">
      <c r="A665" s="340"/>
      <c r="B665" s="343"/>
      <c r="C665" s="30"/>
      <c r="D665" s="360"/>
      <c r="E665" s="441"/>
      <c r="F665" s="7" t="s">
        <v>1143</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6"/>
      <c r="AZ665" s="96"/>
      <c r="BA665" s="96"/>
      <c r="BB665" s="96"/>
      <c r="BC665" s="96"/>
      <c r="BD665" s="96"/>
      <c r="BE665" s="96"/>
      <c r="BF665" s="96"/>
      <c r="BG665" s="96"/>
      <c r="BH665" s="96"/>
      <c r="BI665" s="96"/>
      <c r="BJ665" s="96"/>
      <c r="BK665" s="98">
        <v>55000</v>
      </c>
      <c r="BL665" s="192"/>
      <c r="BM665" s="202"/>
      <c r="BN665" s="211"/>
      <c r="BO665" s="202"/>
    </row>
    <row r="666" spans="1:67" x14ac:dyDescent="0.25">
      <c r="A666" s="340"/>
      <c r="B666" s="343"/>
      <c r="C666" s="30"/>
      <c r="D666" s="360"/>
      <c r="E666" s="441"/>
      <c r="F666" s="7" t="s">
        <v>1120</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6"/>
      <c r="AZ666" s="96"/>
      <c r="BA666" s="96"/>
      <c r="BB666" s="96"/>
      <c r="BC666" s="96"/>
      <c r="BD666" s="96"/>
      <c r="BE666" s="96"/>
      <c r="BF666" s="96"/>
      <c r="BG666" s="96"/>
      <c r="BH666" s="96"/>
      <c r="BI666" s="96"/>
      <c r="BJ666" s="96"/>
      <c r="BK666" s="98">
        <v>31449.32</v>
      </c>
      <c r="BL666" s="192"/>
      <c r="BM666" s="202"/>
      <c r="BN666" s="211"/>
      <c r="BO666" s="202"/>
    </row>
    <row r="667" spans="1:67" x14ac:dyDescent="0.25">
      <c r="A667" s="340"/>
      <c r="B667" s="343"/>
      <c r="C667" s="30" t="s">
        <v>1341</v>
      </c>
      <c r="D667" s="360"/>
      <c r="E667" s="441"/>
      <c r="F667" s="7" t="s">
        <v>1099</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6"/>
      <c r="AZ667" s="96"/>
      <c r="BA667" s="96"/>
      <c r="BB667" s="96"/>
      <c r="BC667" s="96"/>
      <c r="BD667" s="96"/>
      <c r="BE667" s="96"/>
      <c r="BF667" s="96"/>
      <c r="BG667" s="96"/>
      <c r="BH667" s="96"/>
      <c r="BI667" s="96"/>
      <c r="BJ667" s="96"/>
      <c r="BK667" s="98">
        <v>102742.98</v>
      </c>
      <c r="BL667" s="192"/>
      <c r="BM667" s="202">
        <v>1</v>
      </c>
      <c r="BN667" s="211">
        <v>49938</v>
      </c>
      <c r="BO667" s="202" t="s">
        <v>863</v>
      </c>
    </row>
    <row r="668" spans="1:67" x14ac:dyDescent="0.25">
      <c r="A668" s="340"/>
      <c r="B668" s="343"/>
      <c r="C668" s="30"/>
      <c r="D668" s="360"/>
      <c r="E668" s="441"/>
      <c r="F668" s="7" t="s">
        <v>1276</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6"/>
      <c r="AZ668" s="96"/>
      <c r="BA668" s="96"/>
      <c r="BB668" s="96"/>
      <c r="BC668" s="96"/>
      <c r="BD668" s="96"/>
      <c r="BE668" s="96"/>
      <c r="BF668" s="96"/>
      <c r="BG668" s="96"/>
      <c r="BH668" s="96"/>
      <c r="BI668" s="96"/>
      <c r="BJ668" s="96"/>
      <c r="BK668" s="98">
        <v>153895.09</v>
      </c>
      <c r="BL668" s="192"/>
      <c r="BM668" s="202"/>
      <c r="BN668" s="211"/>
      <c r="BO668" s="202"/>
    </row>
    <row r="669" spans="1:67" x14ac:dyDescent="0.25">
      <c r="A669" s="340"/>
      <c r="B669" s="343"/>
      <c r="C669" s="30"/>
      <c r="D669" s="360"/>
      <c r="E669" s="441"/>
      <c r="F669" s="7" t="s">
        <v>1092</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6"/>
      <c r="AZ669" s="96"/>
      <c r="BA669" s="96"/>
      <c r="BB669" s="96"/>
      <c r="BC669" s="96"/>
      <c r="BD669" s="96"/>
      <c r="BE669" s="96"/>
      <c r="BF669" s="96"/>
      <c r="BG669" s="96"/>
      <c r="BH669" s="96"/>
      <c r="BI669" s="96"/>
      <c r="BJ669" s="96"/>
      <c r="BK669" s="98">
        <v>150036.47</v>
      </c>
      <c r="BL669" s="192"/>
      <c r="BM669" s="202">
        <v>2</v>
      </c>
      <c r="BN669" s="211">
        <v>149759</v>
      </c>
      <c r="BO669" s="202" t="s">
        <v>863</v>
      </c>
    </row>
    <row r="670" spans="1:67" x14ac:dyDescent="0.25">
      <c r="A670" s="341"/>
      <c r="B670" s="344"/>
      <c r="C670" s="31"/>
      <c r="D670" s="361"/>
      <c r="E670" s="442"/>
      <c r="F670" s="7" t="s">
        <v>1346</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6"/>
      <c r="AZ670" s="96"/>
      <c r="BA670" s="96"/>
      <c r="BB670" s="96"/>
      <c r="BC670" s="96"/>
      <c r="BD670" s="96"/>
      <c r="BE670" s="96"/>
      <c r="BF670" s="96"/>
      <c r="BG670" s="96"/>
      <c r="BH670" s="96"/>
      <c r="BI670" s="96"/>
      <c r="BJ670" s="96"/>
      <c r="BK670" s="98">
        <v>18171.73</v>
      </c>
      <c r="BL670" s="192"/>
      <c r="BM670" s="202"/>
      <c r="BN670" s="211"/>
      <c r="BO670" s="202"/>
    </row>
    <row r="671" spans="1:67" x14ac:dyDescent="0.25">
      <c r="A671" s="69"/>
      <c r="B671" s="23" t="s">
        <v>132</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107"/>
      <c r="AZ671" s="107"/>
      <c r="BA671" s="107"/>
      <c r="BB671" s="107"/>
      <c r="BC671" s="107"/>
      <c r="BD671" s="107"/>
      <c r="BE671" s="107"/>
      <c r="BF671" s="107"/>
      <c r="BG671" s="107"/>
      <c r="BH671" s="107"/>
      <c r="BI671" s="107"/>
      <c r="BJ671" s="107"/>
      <c r="BK671" s="94">
        <f>SUM(BK663:BK670)</f>
        <v>1500428.59</v>
      </c>
      <c r="BL671" s="193">
        <f>BK671/E663</f>
        <v>0.99999983338096865</v>
      </c>
      <c r="BM671" s="202"/>
      <c r="BN671" s="211"/>
      <c r="BO671" s="202"/>
    </row>
    <row r="672" spans="1:67" x14ac:dyDescent="0.25">
      <c r="A672" s="339">
        <v>77</v>
      </c>
      <c r="B672" s="342" t="s">
        <v>1350</v>
      </c>
      <c r="C672" s="359" t="s">
        <v>1351</v>
      </c>
      <c r="D672" s="371" t="s">
        <v>1835</v>
      </c>
      <c r="E672" s="365">
        <v>2407324.1500000004</v>
      </c>
      <c r="F672" s="46" t="s">
        <v>1348</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v>258315.2</v>
      </c>
      <c r="BL672" s="192"/>
      <c r="BM672" s="202">
        <v>1</v>
      </c>
      <c r="BN672" s="211">
        <v>195973</v>
      </c>
      <c r="BO672" s="202"/>
    </row>
    <row r="673" spans="1:67" x14ac:dyDescent="0.25">
      <c r="A673" s="340"/>
      <c r="B673" s="343"/>
      <c r="C673" s="360"/>
      <c r="D673" s="375"/>
      <c r="E673" s="366"/>
      <c r="F673" s="46" t="s">
        <v>1347</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v>258315.2</v>
      </c>
      <c r="BL673" s="192"/>
      <c r="BM673" s="202"/>
      <c r="BN673" s="211"/>
      <c r="BO673" s="202" t="s">
        <v>907</v>
      </c>
    </row>
    <row r="674" spans="1:67" x14ac:dyDescent="0.25">
      <c r="A674" s="340"/>
      <c r="B674" s="343"/>
      <c r="C674" s="360"/>
      <c r="D674" s="375"/>
      <c r="E674" s="366"/>
      <c r="F674" s="46" t="s">
        <v>1349</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v>1033375.02</v>
      </c>
      <c r="BL674" s="192"/>
      <c r="BM674" s="202">
        <v>6</v>
      </c>
      <c r="BN674" s="211">
        <v>260000</v>
      </c>
      <c r="BO674" s="202"/>
    </row>
    <row r="675" spans="1:67" x14ac:dyDescent="0.25">
      <c r="A675" s="340"/>
      <c r="B675" s="343"/>
      <c r="C675" s="360"/>
      <c r="D675" s="375"/>
      <c r="E675" s="366"/>
      <c r="F675" s="46" t="s">
        <v>1352</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v>387450.47</v>
      </c>
      <c r="BL675" s="192"/>
      <c r="BM675" s="202">
        <v>3</v>
      </c>
      <c r="BN675" s="211">
        <v>346231</v>
      </c>
      <c r="BO675" s="202"/>
    </row>
    <row r="676" spans="1:67" x14ac:dyDescent="0.25">
      <c r="A676" s="340"/>
      <c r="B676" s="343"/>
      <c r="C676" s="360"/>
      <c r="D676" s="375"/>
      <c r="E676" s="366"/>
      <c r="F676" s="46" t="s">
        <v>1353</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v>66866.69</v>
      </c>
      <c r="BL676" s="192"/>
      <c r="BM676" s="202"/>
      <c r="BN676" s="211"/>
      <c r="BO676" s="202"/>
    </row>
    <row r="677" spans="1:67" x14ac:dyDescent="0.25">
      <c r="A677" s="340"/>
      <c r="B677" s="343"/>
      <c r="C677" s="360"/>
      <c r="D677" s="375"/>
      <c r="E677" s="366"/>
      <c r="F677" s="46" t="s">
        <v>1354</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v>258315.2</v>
      </c>
      <c r="BL677" s="192"/>
      <c r="BM677" s="202"/>
      <c r="BN677" s="211"/>
      <c r="BO677" s="202"/>
    </row>
    <row r="678" spans="1:67" x14ac:dyDescent="0.25">
      <c r="A678" s="340"/>
      <c r="B678" s="343"/>
      <c r="C678" s="360"/>
      <c r="D678" s="375"/>
      <c r="E678" s="366"/>
      <c r="F678" s="46" t="s">
        <v>1355</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v>132686.37</v>
      </c>
      <c r="BL678" s="192"/>
      <c r="BM678" s="202"/>
      <c r="BN678" s="211"/>
      <c r="BO678" s="202"/>
    </row>
    <row r="679" spans="1:67" x14ac:dyDescent="0.25">
      <c r="A679" s="341"/>
      <c r="B679" s="344"/>
      <c r="C679" s="361"/>
      <c r="D679" s="376"/>
      <c r="E679" s="367"/>
      <c r="F679" s="46" t="s">
        <v>1356</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v>12000</v>
      </c>
      <c r="BL679" s="192"/>
      <c r="BM679" s="202"/>
      <c r="BN679" s="211"/>
      <c r="BO679" s="202" t="s">
        <v>964</v>
      </c>
    </row>
    <row r="680" spans="1:67" x14ac:dyDescent="0.25">
      <c r="A680" s="69"/>
      <c r="B680" s="23" t="s">
        <v>132</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107"/>
      <c r="AZ680" s="107"/>
      <c r="BA680" s="107"/>
      <c r="BB680" s="107"/>
      <c r="BC680" s="107"/>
      <c r="BD680" s="107"/>
      <c r="BE680" s="107"/>
      <c r="BF680" s="107"/>
      <c r="BG680" s="107"/>
      <c r="BH680" s="107"/>
      <c r="BI680" s="107"/>
      <c r="BJ680" s="107"/>
      <c r="BK680" s="94">
        <f>SUM(BK672:BK679)</f>
        <v>2407324.15</v>
      </c>
      <c r="BL680" s="193">
        <f>BK680/E672</f>
        <v>0.99999999999999978</v>
      </c>
      <c r="BM680" s="202"/>
      <c r="BN680" s="211"/>
      <c r="BO680" s="202"/>
    </row>
    <row r="681" spans="1:67" x14ac:dyDescent="0.25">
      <c r="A681" s="339">
        <v>78</v>
      </c>
      <c r="B681" s="342" t="s">
        <v>1357</v>
      </c>
      <c r="C681" s="359" t="s">
        <v>1341</v>
      </c>
      <c r="D681" s="371" t="s">
        <v>1836</v>
      </c>
      <c r="E681" s="365">
        <v>1678421</v>
      </c>
      <c r="F681" s="46" t="s">
        <v>1113</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v>256719.1</v>
      </c>
      <c r="BL681" s="192"/>
      <c r="BM681" s="202">
        <v>3</v>
      </c>
      <c r="BN681" s="211">
        <v>274685</v>
      </c>
      <c r="BO681" s="202"/>
    </row>
    <row r="682" spans="1:67" x14ac:dyDescent="0.25">
      <c r="A682" s="340"/>
      <c r="B682" s="343"/>
      <c r="C682" s="360"/>
      <c r="D682" s="375"/>
      <c r="E682" s="366"/>
      <c r="F682" s="46" t="s">
        <v>1183</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v>200000</v>
      </c>
      <c r="BL682" s="192"/>
      <c r="BM682" s="202">
        <v>6</v>
      </c>
      <c r="BN682" s="211">
        <v>240000</v>
      </c>
      <c r="BO682" s="202"/>
    </row>
    <row r="683" spans="1:67" x14ac:dyDescent="0.25">
      <c r="A683" s="340"/>
      <c r="B683" s="343"/>
      <c r="C683" s="360"/>
      <c r="D683" s="375"/>
      <c r="E683" s="366"/>
      <c r="F683" s="46" t="s">
        <v>1238</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v>290550.08</v>
      </c>
      <c r="BL683" s="192"/>
      <c r="BM683" s="202">
        <v>2</v>
      </c>
      <c r="BN683" s="211">
        <v>286363.03999999998</v>
      </c>
      <c r="BO683" s="202"/>
    </row>
    <row r="684" spans="1:67" x14ac:dyDescent="0.25">
      <c r="A684" s="340"/>
      <c r="B684" s="343"/>
      <c r="C684" s="360"/>
      <c r="D684" s="375"/>
      <c r="E684" s="366"/>
      <c r="F684" s="46" t="s">
        <v>1180</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v>46000</v>
      </c>
      <c r="BL684" s="192"/>
      <c r="BM684" s="202">
        <v>1</v>
      </c>
      <c r="BN684" s="211">
        <v>46000</v>
      </c>
      <c r="BO684" s="202" t="s">
        <v>1010</v>
      </c>
    </row>
    <row r="685" spans="1:67" x14ac:dyDescent="0.25">
      <c r="A685" s="340"/>
      <c r="B685" s="343"/>
      <c r="C685" s="360"/>
      <c r="D685" s="375"/>
      <c r="E685" s="366"/>
      <c r="F685" s="46" t="s">
        <v>1182</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v>345550.08000000002</v>
      </c>
      <c r="BL685" s="192"/>
      <c r="BM685" s="202">
        <v>4</v>
      </c>
      <c r="BN685" s="211">
        <v>201134.2</v>
      </c>
      <c r="BO685" s="202"/>
    </row>
    <row r="686" spans="1:67" x14ac:dyDescent="0.25">
      <c r="A686" s="341"/>
      <c r="B686" s="344"/>
      <c r="C686" s="361"/>
      <c r="D686" s="376"/>
      <c r="E686" s="367"/>
      <c r="F686" s="46" t="s">
        <v>1198</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v>436100.16</v>
      </c>
      <c r="BL686" s="192"/>
      <c r="BM686" s="202">
        <v>6</v>
      </c>
      <c r="BN686" s="211">
        <v>504129.96</v>
      </c>
      <c r="BO686" s="202"/>
    </row>
    <row r="687" spans="1:67" x14ac:dyDescent="0.25">
      <c r="A687" s="209"/>
      <c r="B687" s="210"/>
      <c r="C687" s="139"/>
      <c r="D687" s="233"/>
      <c r="E687" s="217"/>
      <c r="F687" s="136" t="s">
        <v>718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v>103501.83</v>
      </c>
      <c r="BL687" s="192"/>
      <c r="BM687" s="202"/>
      <c r="BN687" s="211"/>
      <c r="BO687" s="202"/>
    </row>
    <row r="688" spans="1:67" x14ac:dyDescent="0.25">
      <c r="A688" s="69"/>
      <c r="B688" s="23" t="s">
        <v>132</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c r="BB688" s="107"/>
      <c r="BC688" s="107"/>
      <c r="BD688" s="107"/>
      <c r="BE688" s="107"/>
      <c r="BF688" s="107"/>
      <c r="BG688" s="107"/>
      <c r="BH688" s="107"/>
      <c r="BI688" s="107"/>
      <c r="BJ688" s="107"/>
      <c r="BK688" s="94">
        <f>SUM(BK681:BK687)</f>
        <v>1678421.25</v>
      </c>
      <c r="BL688" s="193">
        <f>BK688/E681</f>
        <v>1.0000001489495187</v>
      </c>
      <c r="BM688" s="202"/>
      <c r="BN688" s="211"/>
      <c r="BO688" s="202"/>
    </row>
    <row r="689" spans="1:71" x14ac:dyDescent="0.25">
      <c r="A689" s="339">
        <v>79</v>
      </c>
      <c r="B689" s="342" t="s">
        <v>1360</v>
      </c>
      <c r="C689" s="10"/>
      <c r="D689" s="371" t="s">
        <v>1837</v>
      </c>
      <c r="E689" s="416">
        <v>1666279.8800000001</v>
      </c>
      <c r="F689" s="7" t="s">
        <v>1113</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6"/>
      <c r="AZ689" s="96"/>
      <c r="BA689" s="96"/>
      <c r="BB689" s="96"/>
      <c r="BC689" s="96"/>
      <c r="BD689" s="96"/>
      <c r="BE689" s="96"/>
      <c r="BF689" s="96"/>
      <c r="BG689" s="96"/>
      <c r="BH689" s="96"/>
      <c r="BI689" s="96"/>
      <c r="BJ689" s="96"/>
      <c r="BK689" s="98">
        <v>625626</v>
      </c>
      <c r="BL689" s="192"/>
      <c r="BM689" s="202">
        <v>4</v>
      </c>
      <c r="BN689" s="211">
        <v>763757</v>
      </c>
      <c r="BO689" s="202" t="s">
        <v>185</v>
      </c>
    </row>
    <row r="690" spans="1:71" x14ac:dyDescent="0.25">
      <c r="A690" s="340"/>
      <c r="B690" s="343"/>
      <c r="C690" s="30"/>
      <c r="D690" s="375"/>
      <c r="E690" s="417"/>
      <c r="F690" s="7" t="s">
        <v>1358</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6"/>
      <c r="AZ690" s="96"/>
      <c r="BA690" s="96"/>
      <c r="BB690" s="96"/>
      <c r="BC690" s="96"/>
      <c r="BD690" s="96"/>
      <c r="BE690" s="96"/>
      <c r="BF690" s="96"/>
      <c r="BG690" s="96"/>
      <c r="BH690" s="96"/>
      <c r="BI690" s="96"/>
      <c r="BJ690" s="96"/>
      <c r="BK690" s="98">
        <v>105065</v>
      </c>
      <c r="BL690" s="192"/>
      <c r="BM690" s="202"/>
      <c r="BN690" s="211"/>
      <c r="BO690" s="202"/>
    </row>
    <row r="691" spans="1:71" x14ac:dyDescent="0.25">
      <c r="A691" s="340"/>
      <c r="B691" s="343"/>
      <c r="C691" s="30"/>
      <c r="D691" s="375"/>
      <c r="E691" s="417"/>
      <c r="F691" s="7" t="s">
        <v>1359</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6"/>
      <c r="AZ691" s="96"/>
      <c r="BA691" s="96"/>
      <c r="BB691" s="96"/>
      <c r="BC691" s="96"/>
      <c r="BD691" s="96"/>
      <c r="BE691" s="96"/>
      <c r="BF691" s="96"/>
      <c r="BG691" s="96"/>
      <c r="BH691" s="96"/>
      <c r="BI691" s="96"/>
      <c r="BJ691" s="96"/>
      <c r="BK691" s="98">
        <v>200000</v>
      </c>
      <c r="BL691" s="192"/>
      <c r="BM691" s="202">
        <v>2</v>
      </c>
      <c r="BN691" s="211">
        <v>80000</v>
      </c>
      <c r="BO691" s="202"/>
      <c r="BS691" t="s">
        <v>1011</v>
      </c>
    </row>
    <row r="692" spans="1:71" x14ac:dyDescent="0.25">
      <c r="A692" s="340"/>
      <c r="B692" s="343"/>
      <c r="C692" s="30" t="s">
        <v>1341</v>
      </c>
      <c r="D692" s="375"/>
      <c r="E692" s="417"/>
      <c r="F692" s="7" t="s">
        <v>1361</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6"/>
      <c r="AZ692" s="96"/>
      <c r="BA692" s="96"/>
      <c r="BB692" s="96"/>
      <c r="BC692" s="96"/>
      <c r="BD692" s="96"/>
      <c r="BE692" s="96"/>
      <c r="BF692" s="96"/>
      <c r="BG692" s="96"/>
      <c r="BH692" s="96"/>
      <c r="BI692" s="96"/>
      <c r="BJ692" s="96"/>
      <c r="BK692" s="98">
        <v>180120</v>
      </c>
      <c r="BL692" s="192" t="s">
        <v>1723</v>
      </c>
      <c r="BM692" s="202"/>
      <c r="BN692" s="211"/>
      <c r="BO692" s="202"/>
    </row>
    <row r="693" spans="1:71" x14ac:dyDescent="0.25">
      <c r="A693" s="340"/>
      <c r="B693" s="343"/>
      <c r="C693" s="30"/>
      <c r="D693" s="375"/>
      <c r="E693" s="417"/>
      <c r="F693" s="7" t="s">
        <v>1238</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6"/>
      <c r="AZ693" s="96"/>
      <c r="BA693" s="96"/>
      <c r="BB693" s="96"/>
      <c r="BC693" s="96"/>
      <c r="BD693" s="96"/>
      <c r="BE693" s="96"/>
      <c r="BF693" s="96"/>
      <c r="BG693" s="96"/>
      <c r="BH693" s="96"/>
      <c r="BI693" s="96"/>
      <c r="BJ693" s="96"/>
      <c r="BK693" s="98">
        <v>140000</v>
      </c>
      <c r="BL693" s="192"/>
      <c r="BM693" s="202">
        <v>4</v>
      </c>
      <c r="BN693" s="211">
        <v>280000</v>
      </c>
      <c r="BO693" s="202" t="s">
        <v>186</v>
      </c>
    </row>
    <row r="694" spans="1:71" x14ac:dyDescent="0.25">
      <c r="A694" s="340"/>
      <c r="B694" s="343"/>
      <c r="C694" s="30"/>
      <c r="D694" s="375"/>
      <c r="E694" s="417"/>
      <c r="F694" s="7" t="s">
        <v>1180</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6"/>
      <c r="AZ694" s="96"/>
      <c r="BA694" s="96"/>
      <c r="BB694" s="96"/>
      <c r="BC694" s="96"/>
      <c r="BD694" s="96"/>
      <c r="BE694" s="96"/>
      <c r="BF694" s="96"/>
      <c r="BG694" s="96"/>
      <c r="BH694" s="96"/>
      <c r="BI694" s="96"/>
      <c r="BJ694" s="96"/>
      <c r="BK694" s="98">
        <v>150125</v>
      </c>
      <c r="BL694" s="192"/>
      <c r="BM694" s="202">
        <v>1</v>
      </c>
      <c r="BN694" s="211">
        <v>109733</v>
      </c>
      <c r="BO694" s="202"/>
    </row>
    <row r="695" spans="1:71" x14ac:dyDescent="0.25">
      <c r="A695" s="341"/>
      <c r="B695" s="344"/>
      <c r="C695" s="31"/>
      <c r="D695" s="376"/>
      <c r="E695" s="418"/>
      <c r="F695" s="7" t="s">
        <v>1182</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96"/>
      <c r="AZ695" s="96"/>
      <c r="BA695" s="96"/>
      <c r="BB695" s="96"/>
      <c r="BC695" s="96"/>
      <c r="BD695" s="96"/>
      <c r="BE695" s="96"/>
      <c r="BF695" s="96"/>
      <c r="BG695" s="96"/>
      <c r="BH695" s="96"/>
      <c r="BI695" s="96"/>
      <c r="BJ695" s="96"/>
      <c r="BK695" s="138">
        <v>265344.37</v>
      </c>
      <c r="BL695" s="192"/>
      <c r="BM695" s="202"/>
      <c r="BN695" s="211"/>
      <c r="BO695" s="202" t="s">
        <v>1012</v>
      </c>
    </row>
    <row r="696" spans="1:71" x14ac:dyDescent="0.25">
      <c r="A696" s="69"/>
      <c r="B696" s="23" t="s">
        <v>132</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107"/>
      <c r="AZ696" s="107"/>
      <c r="BA696" s="107"/>
      <c r="BB696" s="107"/>
      <c r="BC696" s="107"/>
      <c r="BD696" s="107"/>
      <c r="BE696" s="107"/>
      <c r="BF696" s="107"/>
      <c r="BG696" s="107"/>
      <c r="BH696" s="107"/>
      <c r="BI696" s="107"/>
      <c r="BJ696" s="107"/>
      <c r="BK696" s="94">
        <f>SUM(BK689:BK695)</f>
        <v>1666280.37</v>
      </c>
      <c r="BL696" s="193">
        <f>BK696/E689</f>
        <v>1.0000002940682451</v>
      </c>
      <c r="BM696" s="202"/>
      <c r="BN696" s="211"/>
      <c r="BO696" s="202"/>
    </row>
    <row r="697" spans="1:71" ht="15" customHeight="1" x14ac:dyDescent="0.25">
      <c r="A697" s="339">
        <v>80</v>
      </c>
      <c r="B697" s="342" t="s">
        <v>1362</v>
      </c>
      <c r="C697" s="359" t="s">
        <v>1341</v>
      </c>
      <c r="D697" s="371" t="s">
        <v>1838</v>
      </c>
      <c r="E697" s="365">
        <v>2348308.966</v>
      </c>
      <c r="F697" s="7" t="s">
        <v>1185</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6"/>
      <c r="AZ697" s="96"/>
      <c r="BA697" s="96"/>
      <c r="BB697" s="96"/>
      <c r="BC697" s="96"/>
      <c r="BD697" s="96"/>
      <c r="BE697" s="96"/>
      <c r="BF697" s="96"/>
      <c r="BG697" s="96"/>
      <c r="BH697" s="96"/>
      <c r="BI697" s="96"/>
      <c r="BJ697" s="96"/>
      <c r="BK697" s="98">
        <v>52776</v>
      </c>
      <c r="BL697" s="192"/>
      <c r="BM697" s="202"/>
      <c r="BN697" s="211"/>
      <c r="BO697" s="202"/>
    </row>
    <row r="698" spans="1:71" x14ac:dyDescent="0.25">
      <c r="A698" s="340"/>
      <c r="B698" s="343"/>
      <c r="C698" s="360"/>
      <c r="D698" s="375"/>
      <c r="E698" s="366"/>
      <c r="F698" s="7" t="s">
        <v>1183</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6"/>
      <c r="AZ698" s="96"/>
      <c r="BA698" s="96"/>
      <c r="BB698" s="96"/>
      <c r="BC698" s="96"/>
      <c r="BD698" s="96"/>
      <c r="BE698" s="96"/>
      <c r="BF698" s="96"/>
      <c r="BG698" s="96"/>
      <c r="BH698" s="96"/>
      <c r="BI698" s="96"/>
      <c r="BJ698" s="96"/>
      <c r="BK698" s="98">
        <v>659649</v>
      </c>
      <c r="BL698" s="192"/>
      <c r="BM698" s="202">
        <v>6</v>
      </c>
      <c r="BN698" s="211">
        <v>600626</v>
      </c>
      <c r="BO698" s="202"/>
    </row>
    <row r="699" spans="1:71" x14ac:dyDescent="0.25">
      <c r="A699" s="340"/>
      <c r="B699" s="343"/>
      <c r="C699" s="360"/>
      <c r="D699" s="375"/>
      <c r="E699" s="366"/>
      <c r="F699" s="7" t="s">
        <v>1238</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6"/>
      <c r="AZ699" s="96"/>
      <c r="BA699" s="96"/>
      <c r="BB699" s="96"/>
      <c r="BC699" s="96"/>
      <c r="BD699" s="96"/>
      <c r="BE699" s="96"/>
      <c r="BF699" s="96"/>
      <c r="BG699" s="96"/>
      <c r="BH699" s="96"/>
      <c r="BI699" s="96"/>
      <c r="BJ699" s="96"/>
      <c r="BK699" s="98">
        <v>263855</v>
      </c>
      <c r="BL699" s="192"/>
      <c r="BM699" s="202"/>
      <c r="BN699" s="211"/>
      <c r="BO699" s="202"/>
    </row>
    <row r="700" spans="1:71" x14ac:dyDescent="0.25">
      <c r="A700" s="341"/>
      <c r="B700" s="344"/>
      <c r="C700" s="361"/>
      <c r="D700" s="376"/>
      <c r="E700" s="367"/>
      <c r="F700" s="7" t="s">
        <v>1180</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6"/>
      <c r="AZ700" s="96"/>
      <c r="BA700" s="96"/>
      <c r="BB700" s="96"/>
      <c r="BC700" s="96"/>
      <c r="BD700" s="96"/>
      <c r="BE700" s="96"/>
      <c r="BF700" s="96"/>
      <c r="BG700" s="96"/>
      <c r="BH700" s="96"/>
      <c r="BI700" s="96"/>
      <c r="BJ700" s="96"/>
      <c r="BK700" s="98">
        <v>39582</v>
      </c>
      <c r="BL700" s="192"/>
      <c r="BM700" s="202"/>
      <c r="BN700" s="211"/>
      <c r="BO700" s="202"/>
    </row>
    <row r="701" spans="1:71" x14ac:dyDescent="0.25">
      <c r="A701" s="235"/>
      <c r="B701" s="236"/>
      <c r="C701" s="17"/>
      <c r="D701" s="254"/>
      <c r="E701" s="255"/>
      <c r="F701" s="77" t="s">
        <v>1182</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6"/>
      <c r="AZ701" s="96"/>
      <c r="BA701" s="96"/>
      <c r="BB701" s="96"/>
      <c r="BC701" s="96"/>
      <c r="BD701" s="96"/>
      <c r="BE701" s="96"/>
      <c r="BF701" s="96"/>
      <c r="BG701" s="96"/>
      <c r="BH701" s="96"/>
      <c r="BI701" s="96"/>
      <c r="BJ701" s="96"/>
      <c r="BK701" s="98">
        <v>65969</v>
      </c>
      <c r="BL701" s="192"/>
      <c r="BM701" s="202"/>
      <c r="BN701" s="211"/>
      <c r="BO701" s="202"/>
    </row>
    <row r="702" spans="1:71" x14ac:dyDescent="0.25">
      <c r="A702" s="235"/>
      <c r="B702" s="236"/>
      <c r="C702" s="17"/>
      <c r="D702" s="254"/>
      <c r="E702" s="255"/>
      <c r="F702" s="77" t="s">
        <v>1198</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6"/>
      <c r="AZ702" s="96"/>
      <c r="BA702" s="96"/>
      <c r="BB702" s="96"/>
      <c r="BC702" s="96"/>
      <c r="BD702" s="96"/>
      <c r="BE702" s="96"/>
      <c r="BF702" s="96"/>
      <c r="BG702" s="96"/>
      <c r="BH702" s="96"/>
      <c r="BI702" s="96"/>
      <c r="BJ702" s="96"/>
      <c r="BK702" s="98">
        <v>131939</v>
      </c>
      <c r="BL702" s="192"/>
      <c r="BM702" s="202"/>
      <c r="BN702" s="211"/>
      <c r="BO702" s="202"/>
    </row>
    <row r="703" spans="1:71" x14ac:dyDescent="0.25">
      <c r="A703" s="235"/>
      <c r="B703" s="236"/>
      <c r="C703" s="17"/>
      <c r="D703" s="254"/>
      <c r="E703" s="255"/>
      <c r="F703" s="77" t="s">
        <v>1184</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6"/>
      <c r="AZ703" s="96"/>
      <c r="BA703" s="96"/>
      <c r="BB703" s="96"/>
      <c r="BC703" s="96"/>
      <c r="BD703" s="96"/>
      <c r="BE703" s="96"/>
      <c r="BF703" s="96"/>
      <c r="BG703" s="96"/>
      <c r="BH703" s="96"/>
      <c r="BI703" s="96"/>
      <c r="BJ703" s="96"/>
      <c r="BK703" s="98">
        <v>395137</v>
      </c>
      <c r="BL703" s="192"/>
      <c r="BM703" s="202"/>
      <c r="BN703" s="211"/>
      <c r="BO703" s="202" t="s">
        <v>1013</v>
      </c>
    </row>
    <row r="704" spans="1:71" x14ac:dyDescent="0.25">
      <c r="A704" s="235"/>
      <c r="B704" s="236"/>
      <c r="C704" s="17"/>
      <c r="D704" s="254"/>
      <c r="E704" s="255"/>
      <c r="F704" s="77" t="s">
        <v>1316</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6"/>
      <c r="AZ704" s="96"/>
      <c r="BA704" s="96"/>
      <c r="BB704" s="96"/>
      <c r="BC704" s="96"/>
      <c r="BD704" s="96"/>
      <c r="BE704" s="96"/>
      <c r="BF704" s="96"/>
      <c r="BG704" s="96"/>
      <c r="BH704" s="96"/>
      <c r="BI704" s="96"/>
      <c r="BJ704" s="96"/>
      <c r="BK704" s="98">
        <v>646432</v>
      </c>
      <c r="BL704" s="192"/>
      <c r="BM704" s="202">
        <v>2</v>
      </c>
      <c r="BN704" s="211">
        <v>300000</v>
      </c>
      <c r="BO704" s="202"/>
    </row>
    <row r="705" spans="1:67" x14ac:dyDescent="0.25">
      <c r="A705" s="235"/>
      <c r="B705" s="236"/>
      <c r="C705" s="17"/>
      <c r="D705" s="254"/>
      <c r="E705" s="255"/>
      <c r="F705" s="77" t="s">
        <v>1336</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6"/>
      <c r="AZ705" s="96"/>
      <c r="BA705" s="96"/>
      <c r="BB705" s="96"/>
      <c r="BC705" s="96"/>
      <c r="BD705" s="96"/>
      <c r="BE705" s="96"/>
      <c r="BF705" s="96"/>
      <c r="BG705" s="96"/>
      <c r="BH705" s="96"/>
      <c r="BI705" s="96"/>
      <c r="BJ705" s="96"/>
      <c r="BK705" s="98">
        <v>92969</v>
      </c>
      <c r="BL705" s="192"/>
      <c r="BM705" s="202"/>
      <c r="BN705" s="211"/>
      <c r="BO705" s="202"/>
    </row>
    <row r="706" spans="1:67" x14ac:dyDescent="0.25">
      <c r="A706" s="67"/>
      <c r="B706" s="54" t="s">
        <v>132</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107"/>
      <c r="AZ706" s="107"/>
      <c r="BA706" s="107"/>
      <c r="BB706" s="107"/>
      <c r="BC706" s="107"/>
      <c r="BD706" s="107"/>
      <c r="BE706" s="107"/>
      <c r="BF706" s="107"/>
      <c r="BG706" s="107"/>
      <c r="BH706" s="107"/>
      <c r="BI706" s="107"/>
      <c r="BJ706" s="107"/>
      <c r="BK706" s="94">
        <f>SUM(BK697:BK705)</f>
        <v>2348308</v>
      </c>
      <c r="BL706" s="193">
        <f>BK706/E697</f>
        <v>0.99999958864016025</v>
      </c>
      <c r="BM706" s="202"/>
      <c r="BN706" s="211"/>
      <c r="BO706" s="202"/>
    </row>
    <row r="707" spans="1:67" x14ac:dyDescent="0.25">
      <c r="A707" s="339">
        <v>81</v>
      </c>
      <c r="B707" s="342" t="s">
        <v>1363</v>
      </c>
      <c r="C707" s="359" t="s">
        <v>1364</v>
      </c>
      <c r="D707" s="434" t="s">
        <v>1839</v>
      </c>
      <c r="E707" s="377">
        <v>2014666.27</v>
      </c>
      <c r="F707" s="84" t="s">
        <v>1088</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172</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v>605338.63</v>
      </c>
      <c r="BL707" s="192"/>
      <c r="BM707" s="202">
        <v>5</v>
      </c>
      <c r="BN707" s="211">
        <v>462049</v>
      </c>
      <c r="BO707" s="202" t="s">
        <v>55</v>
      </c>
    </row>
    <row r="708" spans="1:67" x14ac:dyDescent="0.25">
      <c r="A708" s="340"/>
      <c r="B708" s="343"/>
      <c r="C708" s="360"/>
      <c r="D708" s="435"/>
      <c r="E708" s="378"/>
      <c r="F708" s="84" t="s">
        <v>1189</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173</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v>543727.06000000006</v>
      </c>
      <c r="BL708" s="192"/>
      <c r="BM708" s="202">
        <v>5</v>
      </c>
      <c r="BN708" s="211">
        <v>532088</v>
      </c>
      <c r="BO708" s="202" t="s">
        <v>56</v>
      </c>
    </row>
    <row r="709" spans="1:67" x14ac:dyDescent="0.25">
      <c r="A709" s="341"/>
      <c r="B709" s="344"/>
      <c r="C709" s="361"/>
      <c r="D709" s="436"/>
      <c r="E709" s="379"/>
      <c r="F709" s="84" t="s">
        <v>1401</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v>504008.96000000002</v>
      </c>
      <c r="BL709" s="192"/>
      <c r="BM709" s="202"/>
      <c r="BN709" s="211"/>
      <c r="BO709" s="202"/>
    </row>
    <row r="710" spans="1:67" x14ac:dyDescent="0.25">
      <c r="A710" s="209"/>
      <c r="B710" s="210"/>
      <c r="C710" s="139"/>
      <c r="D710" s="233"/>
      <c r="E710" s="217"/>
      <c r="F710" s="264" t="s">
        <v>1144</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v>201329.69</v>
      </c>
      <c r="BL710" s="192"/>
      <c r="BM710" s="202"/>
      <c r="BN710" s="211"/>
      <c r="BO710" s="202"/>
    </row>
    <row r="711" spans="1:67" s="213" customFormat="1" x14ac:dyDescent="0.25">
      <c r="A711" s="209"/>
      <c r="B711" s="210"/>
      <c r="C711" s="139"/>
      <c r="D711" s="233"/>
      <c r="E711" s="217"/>
      <c r="F711" s="78" t="s">
        <v>1093</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c r="AZ711" s="138"/>
      <c r="BA711" s="138"/>
      <c r="BB711" s="138"/>
      <c r="BC711" s="138"/>
      <c r="BD711" s="138"/>
      <c r="BE711" s="138"/>
      <c r="BF711" s="138"/>
      <c r="BG711" s="138"/>
      <c r="BH711" s="138"/>
      <c r="BI711" s="138"/>
      <c r="BJ711" s="138"/>
      <c r="BK711" s="138">
        <v>160261.93</v>
      </c>
      <c r="BL711" s="192"/>
      <c r="BM711" s="212"/>
      <c r="BN711" s="227"/>
      <c r="BO711" s="212"/>
    </row>
    <row r="712" spans="1:67" x14ac:dyDescent="0.25">
      <c r="A712" s="68"/>
      <c r="B712" s="21" t="s">
        <v>132</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107"/>
      <c r="AZ712" s="107"/>
      <c r="BA712" s="107"/>
      <c r="BB712" s="107"/>
      <c r="BC712" s="107"/>
      <c r="BD712" s="107"/>
      <c r="BE712" s="107"/>
      <c r="BF712" s="107"/>
      <c r="BG712" s="107"/>
      <c r="BH712" s="107"/>
      <c r="BI712" s="107"/>
      <c r="BJ712" s="107"/>
      <c r="BK712" s="94">
        <f>SUM(BK707:BK711)</f>
        <v>2014666.2699999998</v>
      </c>
      <c r="BL712" s="193">
        <f>BK712/E707</f>
        <v>0.99999999999999989</v>
      </c>
      <c r="BM712" s="202"/>
      <c r="BN712" s="211"/>
      <c r="BO712" s="202"/>
    </row>
    <row r="713" spans="1:67" x14ac:dyDescent="0.25">
      <c r="A713" s="339">
        <v>82</v>
      </c>
      <c r="B713" s="342" t="s">
        <v>1367</v>
      </c>
      <c r="C713" s="10"/>
      <c r="D713" s="371" t="s">
        <v>1841</v>
      </c>
      <c r="E713" s="180"/>
      <c r="F713" s="7" t="s">
        <v>1365</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6"/>
      <c r="AZ713" s="96"/>
      <c r="BA713" s="96"/>
      <c r="BB713" s="96"/>
      <c r="BC713" s="96"/>
      <c r="BD713" s="96"/>
      <c r="BE713" s="96"/>
      <c r="BF713" s="96"/>
      <c r="BG713" s="96"/>
      <c r="BH713" s="96"/>
      <c r="BI713" s="96"/>
      <c r="BJ713" s="96"/>
      <c r="BK713" s="98">
        <v>800000</v>
      </c>
      <c r="BL713" s="192"/>
      <c r="BM713" s="202">
        <v>11</v>
      </c>
      <c r="BN713" s="211">
        <v>799983</v>
      </c>
      <c r="BO713" s="202"/>
    </row>
    <row r="714" spans="1:67" x14ac:dyDescent="0.25">
      <c r="A714" s="340"/>
      <c r="B714" s="343"/>
      <c r="C714" s="30"/>
      <c r="D714" s="360"/>
      <c r="E714" s="139"/>
      <c r="F714" s="7" t="s">
        <v>1366</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6"/>
      <c r="AZ714" s="96"/>
      <c r="BA714" s="96"/>
      <c r="BB714" s="96"/>
      <c r="BC714" s="96"/>
      <c r="BD714" s="96"/>
      <c r="BE714" s="96"/>
      <c r="BF714" s="96"/>
      <c r="BG714" s="96"/>
      <c r="BH714" s="96"/>
      <c r="BI714" s="96"/>
      <c r="BJ714" s="96"/>
      <c r="BK714" s="98">
        <v>365999</v>
      </c>
      <c r="BL714" s="192"/>
      <c r="BM714" s="202">
        <v>7</v>
      </c>
      <c r="BN714" s="211">
        <v>473741</v>
      </c>
      <c r="BO714" s="202" t="s">
        <v>883</v>
      </c>
    </row>
    <row r="715" spans="1:67" x14ac:dyDescent="0.25">
      <c r="A715" s="340"/>
      <c r="B715" s="343"/>
      <c r="C715" s="30"/>
      <c r="D715" s="360"/>
      <c r="E715" s="139"/>
      <c r="F715" s="7" t="s">
        <v>1110</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6"/>
      <c r="AZ715" s="96"/>
      <c r="BA715" s="96"/>
      <c r="BB715" s="96"/>
      <c r="BC715" s="96"/>
      <c r="BD715" s="96"/>
      <c r="BE715" s="96"/>
      <c r="BF715" s="96"/>
      <c r="BG715" s="96"/>
      <c r="BH715" s="96"/>
      <c r="BI715" s="96"/>
      <c r="BJ715" s="96"/>
      <c r="BK715" s="98">
        <v>455347</v>
      </c>
      <c r="BL715" s="192"/>
      <c r="BM715" s="202">
        <v>19</v>
      </c>
      <c r="BN715" s="211">
        <v>813291.93</v>
      </c>
      <c r="BO715" s="202" t="s">
        <v>884</v>
      </c>
    </row>
    <row r="716" spans="1:67" x14ac:dyDescent="0.25">
      <c r="A716" s="340"/>
      <c r="B716" s="343"/>
      <c r="C716" s="30" t="s">
        <v>1364</v>
      </c>
      <c r="D716" s="360"/>
      <c r="E716" s="142">
        <v>2078943.31</v>
      </c>
      <c r="F716" s="7" t="s">
        <v>1284</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6"/>
      <c r="AZ716" s="96"/>
      <c r="BA716" s="96"/>
      <c r="BB716" s="96"/>
      <c r="BC716" s="96"/>
      <c r="BD716" s="96"/>
      <c r="BE716" s="96"/>
      <c r="BF716" s="96"/>
      <c r="BG716" s="96"/>
      <c r="BH716" s="96"/>
      <c r="BI716" s="96"/>
      <c r="BJ716" s="96"/>
      <c r="BK716" s="98">
        <v>100000</v>
      </c>
      <c r="BL716" s="192"/>
      <c r="BM716" s="202">
        <v>10</v>
      </c>
      <c r="BN716" s="211">
        <v>94834.16</v>
      </c>
      <c r="BO716" s="202"/>
    </row>
    <row r="717" spans="1:67" x14ac:dyDescent="0.25">
      <c r="A717" s="340"/>
      <c r="B717" s="343"/>
      <c r="C717" s="30"/>
      <c r="D717" s="360"/>
      <c r="E717" s="139"/>
      <c r="F717" s="7" t="s">
        <v>1368</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6"/>
      <c r="AZ717" s="96"/>
      <c r="BA717" s="96"/>
      <c r="BB717" s="96"/>
      <c r="BC717" s="96"/>
      <c r="BD717" s="96"/>
      <c r="BE717" s="96"/>
      <c r="BF717" s="96"/>
      <c r="BG717" s="96"/>
      <c r="BH717" s="96"/>
      <c r="BI717" s="96"/>
      <c r="BJ717" s="96"/>
      <c r="BK717" s="98">
        <v>121882</v>
      </c>
      <c r="BL717" s="192"/>
      <c r="BM717" s="202"/>
      <c r="BN717" s="211"/>
      <c r="BO717" s="202"/>
    </row>
    <row r="718" spans="1:67" x14ac:dyDescent="0.25">
      <c r="A718" s="340"/>
      <c r="B718" s="343"/>
      <c r="C718" s="30"/>
      <c r="D718" s="360"/>
      <c r="E718" s="139"/>
      <c r="F718" s="7" t="s">
        <v>1369</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6"/>
      <c r="AZ718" s="96"/>
      <c r="BA718" s="96"/>
      <c r="BB718" s="96"/>
      <c r="BC718" s="96"/>
      <c r="BD718" s="96"/>
      <c r="BE718" s="96"/>
      <c r="BF718" s="96"/>
      <c r="BG718" s="96"/>
      <c r="BH718" s="96"/>
      <c r="BI718" s="96"/>
      <c r="BJ718" s="96"/>
      <c r="BK718" s="98">
        <v>50000</v>
      </c>
      <c r="BL718" s="192"/>
      <c r="BM718" s="202">
        <v>1</v>
      </c>
      <c r="BN718" s="211">
        <v>24758</v>
      </c>
      <c r="BO718" s="202"/>
    </row>
    <row r="719" spans="1:67" x14ac:dyDescent="0.25">
      <c r="A719" s="340"/>
      <c r="B719" s="343"/>
      <c r="C719" s="30"/>
      <c r="D719" s="360"/>
      <c r="E719" s="139"/>
      <c r="F719" s="7" t="s">
        <v>1370</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6"/>
      <c r="AZ719" s="96"/>
      <c r="BA719" s="96"/>
      <c r="BB719" s="96"/>
      <c r="BC719" s="96"/>
      <c r="BD719" s="96"/>
      <c r="BE719" s="96"/>
      <c r="BF719" s="96"/>
      <c r="BG719" s="96"/>
      <c r="BH719" s="96"/>
      <c r="BI719" s="96"/>
      <c r="BJ719" s="96"/>
      <c r="BK719" s="98">
        <v>30000</v>
      </c>
      <c r="BL719" s="192"/>
      <c r="BM719" s="202">
        <v>1</v>
      </c>
      <c r="BN719" s="211">
        <v>29407</v>
      </c>
      <c r="BO719" s="202"/>
    </row>
    <row r="720" spans="1:67" x14ac:dyDescent="0.25">
      <c r="A720" s="341"/>
      <c r="B720" s="344"/>
      <c r="C720" s="31"/>
      <c r="D720" s="361"/>
      <c r="E720" s="17"/>
      <c r="F720" s="7" t="s">
        <v>1131</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6"/>
      <c r="AZ720" s="96"/>
      <c r="BA720" s="96"/>
      <c r="BB720" s="96"/>
      <c r="BC720" s="96"/>
      <c r="BD720" s="96"/>
      <c r="BE720" s="96"/>
      <c r="BF720" s="96"/>
      <c r="BG720" s="96"/>
      <c r="BH720" s="96"/>
      <c r="BI720" s="96"/>
      <c r="BJ720" s="96"/>
      <c r="BK720" s="98">
        <v>135410</v>
      </c>
      <c r="BL720" s="192"/>
      <c r="BM720" s="202">
        <v>3</v>
      </c>
      <c r="BN720" s="211">
        <v>108293</v>
      </c>
      <c r="BO720" s="202"/>
    </row>
    <row r="721" spans="1:67" x14ac:dyDescent="0.25">
      <c r="A721" s="209"/>
      <c r="B721" s="210"/>
      <c r="C721" s="139"/>
      <c r="D721" s="216"/>
      <c r="E721" s="216"/>
      <c r="F721" s="77" t="s">
        <v>778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6"/>
      <c r="AZ721" s="96"/>
      <c r="BA721" s="96"/>
      <c r="BB721" s="96"/>
      <c r="BC721" s="96"/>
      <c r="BD721" s="96"/>
      <c r="BE721" s="96"/>
      <c r="BF721" s="96"/>
      <c r="BG721" s="96"/>
      <c r="BH721" s="96"/>
      <c r="BI721" s="96"/>
      <c r="BJ721" s="96"/>
      <c r="BK721" s="98">
        <v>20305</v>
      </c>
      <c r="BL721" s="192"/>
      <c r="BM721" s="202"/>
      <c r="BN721" s="211"/>
      <c r="BO721" s="202"/>
    </row>
    <row r="722" spans="1:67" x14ac:dyDescent="0.25">
      <c r="A722" s="69"/>
      <c r="B722" s="23" t="s">
        <v>132</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107"/>
      <c r="AZ722" s="107"/>
      <c r="BA722" s="107"/>
      <c r="BB722" s="107"/>
      <c r="BC722" s="107"/>
      <c r="BD722" s="107"/>
      <c r="BE722" s="107"/>
      <c r="BF722" s="107"/>
      <c r="BG722" s="107"/>
      <c r="BH722" s="107"/>
      <c r="BI722" s="107"/>
      <c r="BJ722" s="107"/>
      <c r="BK722" s="94">
        <f>SUM(BK713:BK721)</f>
        <v>2078943</v>
      </c>
      <c r="BL722" s="193">
        <f>BK722/E716</f>
        <v>0.9999998508857848</v>
      </c>
      <c r="BM722" s="202"/>
      <c r="BN722" s="211"/>
      <c r="BO722" s="202"/>
    </row>
    <row r="723" spans="1:67" x14ac:dyDescent="0.25">
      <c r="A723" s="339">
        <v>83</v>
      </c>
      <c r="B723" s="342" t="s">
        <v>1372</v>
      </c>
      <c r="C723" s="359" t="s">
        <v>1364</v>
      </c>
      <c r="D723" s="371" t="s">
        <v>1842</v>
      </c>
      <c r="E723" s="365">
        <v>2161766.8900000006</v>
      </c>
      <c r="F723" s="46" t="s">
        <v>1371</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v>900000</v>
      </c>
      <c r="BL723" s="192"/>
      <c r="BM723" s="202">
        <v>19</v>
      </c>
      <c r="BN723" s="211">
        <v>930382.93</v>
      </c>
      <c r="BO723" s="202" t="s">
        <v>618</v>
      </c>
    </row>
    <row r="724" spans="1:67" x14ac:dyDescent="0.25">
      <c r="A724" s="340"/>
      <c r="B724" s="343"/>
      <c r="C724" s="360"/>
      <c r="D724" s="360"/>
      <c r="E724" s="366"/>
      <c r="F724" s="46" t="s">
        <v>1120</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v>49000</v>
      </c>
      <c r="BL724" s="192"/>
      <c r="BM724" s="202"/>
      <c r="BN724" s="211"/>
      <c r="BO724" s="202"/>
    </row>
    <row r="725" spans="1:67" x14ac:dyDescent="0.25">
      <c r="A725" s="340"/>
      <c r="B725" s="343"/>
      <c r="C725" s="360"/>
      <c r="D725" s="360"/>
      <c r="E725" s="366"/>
      <c r="F725" s="46" t="s">
        <v>1092</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v>344000</v>
      </c>
      <c r="BL725" s="192"/>
      <c r="BM725" s="202">
        <v>14</v>
      </c>
      <c r="BN725" s="211">
        <v>362671</v>
      </c>
      <c r="BO725" s="202" t="s">
        <v>648</v>
      </c>
    </row>
    <row r="726" spans="1:67" x14ac:dyDescent="0.25">
      <c r="A726" s="340"/>
      <c r="B726" s="343"/>
      <c r="C726" s="360"/>
      <c r="D726" s="360"/>
      <c r="E726" s="366"/>
      <c r="F726" s="46" t="s">
        <v>1093</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v>118504</v>
      </c>
      <c r="BL726" s="192"/>
      <c r="BM726" s="202">
        <v>8</v>
      </c>
      <c r="BN726" s="211">
        <v>65214</v>
      </c>
      <c r="BO726" s="202" t="s">
        <v>649</v>
      </c>
    </row>
    <row r="727" spans="1:67" x14ac:dyDescent="0.25">
      <c r="A727" s="340"/>
      <c r="B727" s="343"/>
      <c r="C727" s="360"/>
      <c r="D727" s="360"/>
      <c r="E727" s="366"/>
      <c r="F727" s="46" t="s">
        <v>1174</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v>48420.29</v>
      </c>
      <c r="BL727" s="192"/>
      <c r="BM727" s="202">
        <v>2</v>
      </c>
      <c r="BN727" s="211">
        <v>96120</v>
      </c>
      <c r="BO727" s="202" t="s">
        <v>650</v>
      </c>
    </row>
    <row r="728" spans="1:67" x14ac:dyDescent="0.25">
      <c r="A728" s="340"/>
      <c r="B728" s="343"/>
      <c r="C728" s="360"/>
      <c r="D728" s="360"/>
      <c r="E728" s="366"/>
      <c r="F728" s="46" t="s">
        <v>1143</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v>147000</v>
      </c>
      <c r="BL728" s="192"/>
      <c r="BM728" s="202">
        <v>9</v>
      </c>
      <c r="BN728" s="211">
        <v>72041</v>
      </c>
      <c r="BO728" s="202"/>
    </row>
    <row r="729" spans="1:67" x14ac:dyDescent="0.25">
      <c r="A729" s="340"/>
      <c r="B729" s="343"/>
      <c r="C729" s="360"/>
      <c r="D729" s="360"/>
      <c r="E729" s="366"/>
      <c r="F729" s="46" t="s">
        <v>1710</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v>197000</v>
      </c>
      <c r="BL729" s="192"/>
      <c r="BM729" s="202"/>
      <c r="BN729" s="211"/>
      <c r="BO729" s="202"/>
    </row>
    <row r="730" spans="1:67" x14ac:dyDescent="0.25">
      <c r="A730" s="340"/>
      <c r="B730" s="343"/>
      <c r="C730" s="360"/>
      <c r="D730" s="360"/>
      <c r="E730" s="366"/>
      <c r="F730" s="46" t="s">
        <v>1091</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v>194830.62</v>
      </c>
      <c r="BL730" s="192"/>
      <c r="BM730" s="202">
        <v>3</v>
      </c>
      <c r="BN730" s="211">
        <v>324334</v>
      </c>
      <c r="BO730" s="202"/>
    </row>
    <row r="731" spans="1:67" x14ac:dyDescent="0.25">
      <c r="A731" s="340"/>
      <c r="B731" s="343"/>
      <c r="C731" s="360"/>
      <c r="D731" s="360"/>
      <c r="E731" s="366"/>
      <c r="F731" s="46" t="s">
        <v>1121</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v>52011.98</v>
      </c>
      <c r="BL731" s="192"/>
      <c r="BM731" s="202">
        <v>1</v>
      </c>
      <c r="BN731" s="211">
        <v>51600</v>
      </c>
      <c r="BO731" s="202" t="s">
        <v>990</v>
      </c>
    </row>
    <row r="732" spans="1:67" x14ac:dyDescent="0.25">
      <c r="A732" s="340"/>
      <c r="B732" s="343"/>
      <c r="C732" s="360"/>
      <c r="D732" s="360"/>
      <c r="E732" s="366"/>
      <c r="F732" s="46" t="s">
        <v>1840</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v>111000</v>
      </c>
      <c r="BL732" s="192"/>
      <c r="BM732" s="202"/>
      <c r="BN732" s="211"/>
      <c r="BO732" s="202"/>
    </row>
    <row r="733" spans="1:67" x14ac:dyDescent="0.25">
      <c r="A733" s="69"/>
      <c r="B733" s="23" t="s">
        <v>132</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107"/>
      <c r="AZ733" s="107"/>
      <c r="BA733" s="107"/>
      <c r="BB733" s="107"/>
      <c r="BC733" s="107"/>
      <c r="BD733" s="107"/>
      <c r="BE733" s="107"/>
      <c r="BF733" s="107"/>
      <c r="BG733" s="107"/>
      <c r="BH733" s="107"/>
      <c r="BI733" s="107"/>
      <c r="BJ733" s="107"/>
      <c r="BK733" s="94">
        <f>SUM(BK723:BK732)</f>
        <v>2161766.89</v>
      </c>
      <c r="BL733" s="193">
        <f>BK733/E723</f>
        <v>0.99999999999999978</v>
      </c>
      <c r="BM733" s="202"/>
      <c r="BN733" s="211"/>
      <c r="BO733" s="202"/>
    </row>
    <row r="734" spans="1:67" x14ac:dyDescent="0.25">
      <c r="A734" s="339">
        <v>84</v>
      </c>
      <c r="B734" s="342" t="s">
        <v>1376</v>
      </c>
      <c r="C734" s="359" t="s">
        <v>1377</v>
      </c>
      <c r="D734" s="371" t="s">
        <v>1805</v>
      </c>
      <c r="E734" s="365">
        <v>987960</v>
      </c>
      <c r="F734" s="7" t="s">
        <v>1373</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6"/>
      <c r="AZ734" s="96"/>
      <c r="BA734" s="96"/>
      <c r="BB734" s="96"/>
      <c r="BC734" s="96"/>
      <c r="BD734" s="96"/>
      <c r="BE734" s="96"/>
      <c r="BF734" s="96"/>
      <c r="BG734" s="96"/>
      <c r="BH734" s="96"/>
      <c r="BI734" s="96"/>
      <c r="BJ734" s="96"/>
      <c r="BK734" s="98">
        <f t="shared" ref="BK734:BK741" si="5">SUM(G734:N734)</f>
        <v>112777</v>
      </c>
      <c r="BL734" s="192"/>
      <c r="BM734" s="202"/>
      <c r="BN734" s="211"/>
      <c r="BO734" s="202"/>
    </row>
    <row r="735" spans="1:67" x14ac:dyDescent="0.25">
      <c r="A735" s="340"/>
      <c r="B735" s="343"/>
      <c r="C735" s="360"/>
      <c r="D735" s="375"/>
      <c r="E735" s="366"/>
      <c r="F735" s="7" t="s">
        <v>1374</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6"/>
      <c r="AZ735" s="96"/>
      <c r="BA735" s="96"/>
      <c r="BB735" s="96"/>
      <c r="BC735" s="96"/>
      <c r="BD735" s="96"/>
      <c r="BE735" s="96"/>
      <c r="BF735" s="96"/>
      <c r="BG735" s="96"/>
      <c r="BH735" s="96"/>
      <c r="BI735" s="96"/>
      <c r="BJ735" s="96"/>
      <c r="BK735" s="98">
        <f t="shared" si="5"/>
        <v>180451</v>
      </c>
      <c r="BL735" s="192"/>
      <c r="BM735" s="202">
        <v>4</v>
      </c>
      <c r="BN735" s="211">
        <v>160000</v>
      </c>
      <c r="BO735" s="202" t="s">
        <v>923</v>
      </c>
    </row>
    <row r="736" spans="1:67" x14ac:dyDescent="0.25">
      <c r="A736" s="340"/>
      <c r="B736" s="343"/>
      <c r="C736" s="360"/>
      <c r="D736" s="375"/>
      <c r="E736" s="366"/>
      <c r="F736" s="7" t="s">
        <v>1375</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6"/>
      <c r="AZ736" s="96"/>
      <c r="BA736" s="96"/>
      <c r="BB736" s="96"/>
      <c r="BC736" s="96"/>
      <c r="BD736" s="96"/>
      <c r="BE736" s="96"/>
      <c r="BF736" s="96"/>
      <c r="BG736" s="96"/>
      <c r="BH736" s="96"/>
      <c r="BI736" s="96"/>
      <c r="BJ736" s="96"/>
      <c r="BK736" s="98">
        <f t="shared" si="5"/>
        <v>225583</v>
      </c>
      <c r="BL736" s="192"/>
      <c r="BM736" s="202">
        <v>4</v>
      </c>
      <c r="BN736" s="211">
        <v>220000</v>
      </c>
      <c r="BO736" s="202" t="s">
        <v>924</v>
      </c>
    </row>
    <row r="737" spans="1:67" x14ac:dyDescent="0.25">
      <c r="A737" s="340"/>
      <c r="B737" s="343"/>
      <c r="C737" s="360"/>
      <c r="D737" s="375"/>
      <c r="E737" s="366"/>
      <c r="F737" s="7" t="s">
        <v>1378</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6"/>
      <c r="BI737" s="96"/>
      <c r="BJ737" s="96"/>
      <c r="BK737" s="98">
        <f t="shared" si="5"/>
        <v>33828</v>
      </c>
      <c r="BL737" s="192"/>
      <c r="BM737" s="202"/>
      <c r="BN737" s="211"/>
      <c r="BO737" s="202"/>
    </row>
    <row r="738" spans="1:67" x14ac:dyDescent="0.25">
      <c r="A738" s="340"/>
      <c r="B738" s="343"/>
      <c r="C738" s="360"/>
      <c r="D738" s="375"/>
      <c r="E738" s="366"/>
      <c r="F738" s="7" t="s">
        <v>1144</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6"/>
      <c r="AZ738" s="96"/>
      <c r="BA738" s="96"/>
      <c r="BB738" s="96"/>
      <c r="BC738" s="96"/>
      <c r="BD738" s="96"/>
      <c r="BE738" s="96"/>
      <c r="BF738" s="96"/>
      <c r="BG738" s="96"/>
      <c r="BH738" s="96"/>
      <c r="BI738" s="96"/>
      <c r="BJ738" s="96"/>
      <c r="BK738" s="98">
        <f t="shared" si="5"/>
        <v>90214</v>
      </c>
      <c r="BL738" s="192"/>
      <c r="BM738" s="202"/>
      <c r="BN738" s="211"/>
      <c r="BO738" s="202"/>
    </row>
    <row r="739" spans="1:67" x14ac:dyDescent="0.25">
      <c r="A739" s="340"/>
      <c r="B739" s="343"/>
      <c r="C739" s="360"/>
      <c r="D739" s="375"/>
      <c r="E739" s="366"/>
      <c r="F739" s="7" t="s">
        <v>1379</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6"/>
      <c r="AZ739" s="96"/>
      <c r="BA739" s="96"/>
      <c r="BB739" s="96"/>
      <c r="BC739" s="96"/>
      <c r="BD739" s="96"/>
      <c r="BE739" s="96"/>
      <c r="BF739" s="96"/>
      <c r="BG739" s="96"/>
      <c r="BH739" s="96"/>
      <c r="BI739" s="96"/>
      <c r="BJ739" s="96"/>
      <c r="BK739" s="98">
        <f t="shared" si="5"/>
        <v>142105</v>
      </c>
      <c r="BL739" s="192"/>
      <c r="BM739" s="202"/>
      <c r="BN739" s="211"/>
      <c r="BO739" s="202" t="s">
        <v>925</v>
      </c>
    </row>
    <row r="740" spans="1:67" x14ac:dyDescent="0.25">
      <c r="A740" s="340"/>
      <c r="B740" s="343"/>
      <c r="C740" s="360"/>
      <c r="D740" s="375"/>
      <c r="E740" s="366"/>
      <c r="F740" s="7" t="s">
        <v>1380</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6"/>
      <c r="AZ740" s="96"/>
      <c r="BA740" s="96"/>
      <c r="BB740" s="96"/>
      <c r="BC740" s="96"/>
      <c r="BD740" s="96"/>
      <c r="BE740" s="96"/>
      <c r="BF740" s="96"/>
      <c r="BG740" s="96"/>
      <c r="BH740" s="96"/>
      <c r="BI740" s="96"/>
      <c r="BJ740" s="96"/>
      <c r="BK740" s="98">
        <f t="shared" si="5"/>
        <v>135324</v>
      </c>
      <c r="BL740" s="192"/>
      <c r="BM740" s="202"/>
      <c r="BN740" s="211"/>
      <c r="BO740" s="202" t="s">
        <v>925</v>
      </c>
    </row>
    <row r="741" spans="1:67" x14ac:dyDescent="0.25">
      <c r="A741" s="341"/>
      <c r="B741" s="344"/>
      <c r="C741" s="361"/>
      <c r="D741" s="376"/>
      <c r="E741" s="367"/>
      <c r="F741" s="7" t="s">
        <v>1381</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6"/>
      <c r="AZ741" s="96"/>
      <c r="BA741" s="96"/>
      <c r="BB741" s="96"/>
      <c r="BC741" s="96"/>
      <c r="BD741" s="96"/>
      <c r="BE741" s="96"/>
      <c r="BF741" s="96"/>
      <c r="BG741" s="96"/>
      <c r="BH741" s="96"/>
      <c r="BI741" s="96"/>
      <c r="BJ741" s="96"/>
      <c r="BK741" s="98">
        <f t="shared" si="5"/>
        <v>67678</v>
      </c>
      <c r="BL741" s="192"/>
      <c r="BM741" s="202"/>
      <c r="BN741" s="211"/>
      <c r="BO741" s="202"/>
    </row>
    <row r="742" spans="1:67" x14ac:dyDescent="0.25">
      <c r="A742" s="69"/>
      <c r="B742" s="23" t="s">
        <v>132</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107"/>
      <c r="AZ742" s="107"/>
      <c r="BA742" s="107"/>
      <c r="BB742" s="107"/>
      <c r="BC742" s="107"/>
      <c r="BD742" s="107"/>
      <c r="BE742" s="107"/>
      <c r="BF742" s="107"/>
      <c r="BG742" s="107"/>
      <c r="BH742" s="107"/>
      <c r="BI742" s="107"/>
      <c r="BJ742" s="107"/>
      <c r="BK742" s="94">
        <f>SUM(BK734:BK741)</f>
        <v>987960</v>
      </c>
      <c r="BL742" s="193">
        <f>BK742/E734</f>
        <v>1</v>
      </c>
      <c r="BM742" s="202"/>
      <c r="BN742" s="211"/>
      <c r="BO742" s="202"/>
    </row>
    <row r="743" spans="1:67" ht="15" customHeight="1" x14ac:dyDescent="0.25">
      <c r="A743" s="339">
        <v>85</v>
      </c>
      <c r="B743" s="401" t="s">
        <v>1385</v>
      </c>
      <c r="C743" s="492" t="s">
        <v>1377</v>
      </c>
      <c r="D743" s="381" t="s">
        <v>1806</v>
      </c>
      <c r="E743" s="443">
        <v>1495339.31</v>
      </c>
      <c r="F743" s="7" t="s">
        <v>1373</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6"/>
      <c r="AZ743" s="96"/>
      <c r="BA743" s="96"/>
      <c r="BB743" s="96"/>
      <c r="BC743" s="96"/>
      <c r="BD743" s="96"/>
      <c r="BE743" s="96"/>
      <c r="BF743" s="96"/>
      <c r="BG743" s="96"/>
      <c r="BH743" s="96"/>
      <c r="BI743" s="96"/>
      <c r="BJ743" s="96"/>
      <c r="BK743" s="98">
        <v>130636.48</v>
      </c>
      <c r="BL743" s="192"/>
      <c r="BM743" s="202">
        <v>2</v>
      </c>
      <c r="BN743" s="211">
        <v>67747</v>
      </c>
      <c r="BO743" s="202" t="s">
        <v>1723</v>
      </c>
    </row>
    <row r="744" spans="1:67" x14ac:dyDescent="0.25">
      <c r="A744" s="340"/>
      <c r="B744" s="402"/>
      <c r="C744" s="493"/>
      <c r="D744" s="382"/>
      <c r="E744" s="444"/>
      <c r="F744" s="7" t="s">
        <v>1382</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6"/>
      <c r="AZ744" s="96"/>
      <c r="BA744" s="96"/>
      <c r="BB744" s="96"/>
      <c r="BC744" s="96"/>
      <c r="BD744" s="96"/>
      <c r="BE744" s="96"/>
      <c r="BF744" s="96"/>
      <c r="BG744" s="96"/>
      <c r="BH744" s="96"/>
      <c r="BI744" s="96"/>
      <c r="BJ744" s="96"/>
      <c r="BK744" s="98">
        <v>23611.54</v>
      </c>
      <c r="BL744" s="192"/>
      <c r="BM744" s="202"/>
      <c r="BN744" s="211"/>
      <c r="BO744" s="202" t="s">
        <v>1723</v>
      </c>
    </row>
    <row r="745" spans="1:67" x14ac:dyDescent="0.25">
      <c r="A745" s="340"/>
      <c r="B745" s="402"/>
      <c r="C745" s="493"/>
      <c r="D745" s="382"/>
      <c r="E745" s="444"/>
      <c r="F745" s="7" t="s">
        <v>1383</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6"/>
      <c r="AZ745" s="96"/>
      <c r="BA745" s="96"/>
      <c r="BB745" s="96"/>
      <c r="BC745" s="96"/>
      <c r="BD745" s="96"/>
      <c r="BE745" s="96"/>
      <c r="BF745" s="96"/>
      <c r="BG745" s="96"/>
      <c r="BH745" s="96"/>
      <c r="BI745" s="96"/>
      <c r="BJ745" s="96"/>
      <c r="BK745" s="98">
        <v>47223.09</v>
      </c>
      <c r="BL745" s="192"/>
      <c r="BM745" s="202"/>
      <c r="BN745" s="211"/>
      <c r="BO745" s="202"/>
    </row>
    <row r="746" spans="1:67" x14ac:dyDescent="0.25">
      <c r="A746" s="340"/>
      <c r="B746" s="402"/>
      <c r="C746" s="493"/>
      <c r="D746" s="382"/>
      <c r="E746" s="444"/>
      <c r="F746" s="7" t="s">
        <v>1384</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6"/>
      <c r="AZ746" s="96"/>
      <c r="BA746" s="96"/>
      <c r="BB746" s="96"/>
      <c r="BC746" s="96"/>
      <c r="BD746" s="96"/>
      <c r="BE746" s="96"/>
      <c r="BF746" s="96"/>
      <c r="BG746" s="96"/>
      <c r="BH746" s="96"/>
      <c r="BI746" s="96"/>
      <c r="BJ746" s="96"/>
      <c r="BK746" s="98">
        <v>157410.28</v>
      </c>
      <c r="BL746" s="192"/>
      <c r="BM746" s="202"/>
      <c r="BN746" s="211"/>
      <c r="BO746" s="202" t="s">
        <v>1723</v>
      </c>
    </row>
    <row r="747" spans="1:67" x14ac:dyDescent="0.25">
      <c r="A747" s="340"/>
      <c r="B747" s="402"/>
      <c r="C747" s="493"/>
      <c r="D747" s="382"/>
      <c r="E747" s="444"/>
      <c r="F747" s="7" t="s">
        <v>1375</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6"/>
      <c r="AZ747" s="96"/>
      <c r="BA747" s="96"/>
      <c r="BB747" s="96"/>
      <c r="BC747" s="96"/>
      <c r="BD747" s="96"/>
      <c r="BE747" s="96"/>
      <c r="BF747" s="96"/>
      <c r="BG747" s="96"/>
      <c r="BH747" s="96"/>
      <c r="BI747" s="96"/>
      <c r="BJ747" s="96"/>
      <c r="BK747" s="98">
        <v>314808.23</v>
      </c>
      <c r="BL747" s="192"/>
      <c r="BM747" s="202">
        <v>2</v>
      </c>
      <c r="BN747" s="211">
        <v>314789</v>
      </c>
      <c r="BO747" s="202"/>
    </row>
    <row r="748" spans="1:67" x14ac:dyDescent="0.25">
      <c r="A748" s="340"/>
      <c r="B748" s="402"/>
      <c r="C748" s="493"/>
      <c r="D748" s="382"/>
      <c r="E748" s="444"/>
      <c r="F748" s="7" t="s">
        <v>1386</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6"/>
      <c r="AZ748" s="96"/>
      <c r="BA748" s="96"/>
      <c r="BB748" s="96"/>
      <c r="BC748" s="96"/>
      <c r="BD748" s="96"/>
      <c r="BE748" s="96"/>
      <c r="BF748" s="96"/>
      <c r="BG748" s="96"/>
      <c r="BH748" s="96"/>
      <c r="BI748" s="96"/>
      <c r="BJ748" s="96"/>
      <c r="BK748" s="98">
        <v>78702.06</v>
      </c>
      <c r="BL748" s="192"/>
      <c r="BM748" s="202">
        <v>2</v>
      </c>
      <c r="BN748" s="211">
        <v>78702.06</v>
      </c>
      <c r="BO748" s="202"/>
    </row>
    <row r="749" spans="1:67" x14ac:dyDescent="0.25">
      <c r="A749" s="340"/>
      <c r="B749" s="402"/>
      <c r="C749" s="493"/>
      <c r="D749" s="382"/>
      <c r="E749" s="444"/>
      <c r="F749" s="7" t="s">
        <v>1380</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6"/>
      <c r="AZ749" s="96"/>
      <c r="BA749" s="96"/>
      <c r="BB749" s="96"/>
      <c r="BC749" s="96"/>
      <c r="BD749" s="96"/>
      <c r="BE749" s="96"/>
      <c r="BF749" s="96"/>
      <c r="BG749" s="96"/>
      <c r="BH749" s="96"/>
      <c r="BI749" s="96"/>
      <c r="BJ749" s="96"/>
      <c r="BK749" s="98">
        <v>371473.72</v>
      </c>
      <c r="BL749" s="192"/>
      <c r="BM749" s="202">
        <v>4</v>
      </c>
      <c r="BN749" s="211">
        <v>364339</v>
      </c>
      <c r="BO749" s="202"/>
    </row>
    <row r="750" spans="1:67" x14ac:dyDescent="0.25">
      <c r="A750" s="340"/>
      <c r="B750" s="402"/>
      <c r="C750" s="493"/>
      <c r="D750" s="382"/>
      <c r="E750" s="444"/>
      <c r="F750" s="7" t="s">
        <v>1381</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6"/>
      <c r="AZ750" s="96"/>
      <c r="BA750" s="96"/>
      <c r="BB750" s="96"/>
      <c r="BC750" s="96"/>
      <c r="BD750" s="96"/>
      <c r="BE750" s="96"/>
      <c r="BF750" s="96"/>
      <c r="BG750" s="96"/>
      <c r="BH750" s="96"/>
      <c r="BI750" s="96"/>
      <c r="BJ750" s="96"/>
      <c r="BK750" s="98">
        <v>185736.86</v>
      </c>
      <c r="BL750" s="192"/>
      <c r="BM750" s="202">
        <v>2</v>
      </c>
      <c r="BN750" s="211">
        <v>139168</v>
      </c>
      <c r="BO750" s="202"/>
    </row>
    <row r="751" spans="1:67" x14ac:dyDescent="0.25">
      <c r="A751" s="341"/>
      <c r="B751" s="403"/>
      <c r="C751" s="494"/>
      <c r="D751" s="383"/>
      <c r="E751" s="445"/>
      <c r="F751" s="7" t="s">
        <v>1387</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6"/>
      <c r="BJ751" s="96"/>
      <c r="BK751" s="98">
        <v>185736.86</v>
      </c>
      <c r="BL751" s="192"/>
      <c r="BM751" s="202"/>
      <c r="BN751" s="211"/>
      <c r="BO751" s="202"/>
    </row>
    <row r="752" spans="1:67" x14ac:dyDescent="0.25">
      <c r="A752" s="69"/>
      <c r="B752" s="23" t="s">
        <v>132</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107"/>
      <c r="AZ752" s="107"/>
      <c r="BA752" s="107"/>
      <c r="BB752" s="107"/>
      <c r="BC752" s="107"/>
      <c r="BD752" s="107"/>
      <c r="BE752" s="107"/>
      <c r="BF752" s="107"/>
      <c r="BG752" s="107"/>
      <c r="BH752" s="107"/>
      <c r="BI752" s="107"/>
      <c r="BJ752" s="107"/>
      <c r="BK752" s="94">
        <f>SUM(BK743:BK751)</f>
        <v>1495339.1199999996</v>
      </c>
      <c r="BL752" s="193">
        <f>BK752/E743</f>
        <v>0.99999987293853698</v>
      </c>
      <c r="BM752" s="202"/>
      <c r="BN752" s="211"/>
      <c r="BO752" s="202"/>
    </row>
    <row r="753" spans="1:67" ht="15" customHeight="1" x14ac:dyDescent="0.25">
      <c r="A753" s="339">
        <v>86</v>
      </c>
      <c r="B753" s="342" t="s">
        <v>1392</v>
      </c>
      <c r="C753" s="359" t="s">
        <v>1377</v>
      </c>
      <c r="D753" s="381" t="s">
        <v>1807</v>
      </c>
      <c r="E753" s="365">
        <v>1869727.31</v>
      </c>
      <c r="F753" s="96" t="s">
        <v>1388</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c r="AZ753" s="96"/>
      <c r="BA753" s="96"/>
      <c r="BB753" s="96"/>
      <c r="BC753" s="96"/>
      <c r="BD753" s="96"/>
      <c r="BE753" s="96"/>
      <c r="BF753" s="96"/>
      <c r="BG753" s="96"/>
      <c r="BH753" s="96"/>
      <c r="BI753" s="96"/>
      <c r="BJ753" s="96"/>
      <c r="BK753" s="96">
        <v>225781</v>
      </c>
      <c r="BL753" s="192"/>
      <c r="BM753" s="202"/>
      <c r="BN753" s="211"/>
      <c r="BO753" s="202" t="s">
        <v>764</v>
      </c>
    </row>
    <row r="754" spans="1:67" x14ac:dyDescent="0.25">
      <c r="A754" s="340"/>
      <c r="B754" s="343"/>
      <c r="C754" s="360"/>
      <c r="D754" s="382"/>
      <c r="E754" s="366"/>
      <c r="F754" s="96" t="s">
        <v>1389</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c r="AZ754" s="96"/>
      <c r="BA754" s="96"/>
      <c r="BB754" s="96"/>
      <c r="BC754" s="96"/>
      <c r="BD754" s="96"/>
      <c r="BE754" s="96"/>
      <c r="BF754" s="96"/>
      <c r="BG754" s="96"/>
      <c r="BH754" s="96"/>
      <c r="BI754" s="96"/>
      <c r="BJ754" s="96"/>
      <c r="BK754" s="96">
        <v>105836</v>
      </c>
      <c r="BL754" s="192"/>
      <c r="BM754" s="202">
        <v>2</v>
      </c>
      <c r="BN754" s="211">
        <v>105943</v>
      </c>
      <c r="BO754" s="202"/>
    </row>
    <row r="755" spans="1:67" x14ac:dyDescent="0.25">
      <c r="A755" s="340"/>
      <c r="B755" s="343"/>
      <c r="C755" s="360"/>
      <c r="D755" s="382"/>
      <c r="E755" s="366"/>
      <c r="F755" s="96" t="s">
        <v>1390</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c r="AZ755" s="96"/>
      <c r="BA755" s="96"/>
      <c r="BB755" s="96"/>
      <c r="BC755" s="96"/>
      <c r="BD755" s="96"/>
      <c r="BE755" s="96"/>
      <c r="BF755" s="96"/>
      <c r="BG755" s="96"/>
      <c r="BH755" s="96"/>
      <c r="BI755" s="96"/>
      <c r="BJ755" s="96"/>
      <c r="BK755" s="96">
        <v>28223</v>
      </c>
      <c r="BL755" s="192" t="s">
        <v>1723</v>
      </c>
      <c r="BM755" s="202">
        <v>1</v>
      </c>
      <c r="BN755" s="211">
        <v>23792.7</v>
      </c>
      <c r="BO755" s="202"/>
    </row>
    <row r="756" spans="1:67" x14ac:dyDescent="0.25">
      <c r="A756" s="340"/>
      <c r="B756" s="343"/>
      <c r="C756" s="360"/>
      <c r="D756" s="382"/>
      <c r="E756" s="366"/>
      <c r="F756" s="96" t="s">
        <v>1391</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c r="AZ756" s="96"/>
      <c r="BA756" s="96"/>
      <c r="BB756" s="96"/>
      <c r="BC756" s="96"/>
      <c r="BD756" s="96"/>
      <c r="BE756" s="96"/>
      <c r="BF756" s="96"/>
      <c r="BG756" s="96"/>
      <c r="BH756" s="96"/>
      <c r="BI756" s="96"/>
      <c r="BJ756" s="96"/>
      <c r="BK756" s="96">
        <v>169335</v>
      </c>
      <c r="BL756" s="192"/>
      <c r="BM756" s="202">
        <v>4</v>
      </c>
      <c r="BN756" s="211">
        <v>160000</v>
      </c>
      <c r="BO756" s="202"/>
    </row>
    <row r="757" spans="1:67" x14ac:dyDescent="0.25">
      <c r="A757" s="340"/>
      <c r="B757" s="343"/>
      <c r="C757" s="360"/>
      <c r="D757" s="382"/>
      <c r="E757" s="366"/>
      <c r="F757" s="96" t="s">
        <v>1393</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c r="AZ757" s="96"/>
      <c r="BA757" s="96"/>
      <c r="BB757" s="96"/>
      <c r="BC757" s="96"/>
      <c r="BD757" s="96"/>
      <c r="BE757" s="96"/>
      <c r="BF757" s="96"/>
      <c r="BG757" s="96"/>
      <c r="BH757" s="96"/>
      <c r="BI757" s="96"/>
      <c r="BJ757" s="96"/>
      <c r="BK757" s="96">
        <v>352786</v>
      </c>
      <c r="BL757" s="192"/>
      <c r="BM757" s="202">
        <v>5</v>
      </c>
      <c r="BN757" s="211">
        <v>642023</v>
      </c>
      <c r="BO757" s="202"/>
    </row>
    <row r="758" spans="1:67" x14ac:dyDescent="0.25">
      <c r="A758" s="340"/>
      <c r="B758" s="343"/>
      <c r="C758" s="360"/>
      <c r="D758" s="382"/>
      <c r="E758" s="366"/>
      <c r="F758" s="96" t="s">
        <v>1379</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c r="AZ758" s="96"/>
      <c r="BA758" s="96"/>
      <c r="BB758" s="96"/>
      <c r="BC758" s="96"/>
      <c r="BD758" s="96"/>
      <c r="BE758" s="96"/>
      <c r="BF758" s="96"/>
      <c r="BG758" s="96"/>
      <c r="BH758" s="96"/>
      <c r="BI758" s="96"/>
      <c r="BJ758" s="96"/>
      <c r="BK758" s="96">
        <v>239894</v>
      </c>
      <c r="BL758" s="192"/>
      <c r="BM758" s="202">
        <v>3</v>
      </c>
      <c r="BN758" s="211">
        <v>210000</v>
      </c>
      <c r="BO758" s="202"/>
    </row>
    <row r="759" spans="1:67" x14ac:dyDescent="0.25">
      <c r="A759" s="340"/>
      <c r="B759" s="343"/>
      <c r="C759" s="360"/>
      <c r="D759" s="382"/>
      <c r="E759" s="366"/>
      <c r="F759" s="96" t="s">
        <v>1384</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c r="AZ759" s="96"/>
      <c r="BA759" s="96"/>
      <c r="BB759" s="96"/>
      <c r="BC759" s="96"/>
      <c r="BD759" s="96"/>
      <c r="BE759" s="96"/>
      <c r="BF759" s="96"/>
      <c r="BG759" s="96"/>
      <c r="BH759" s="96"/>
      <c r="BI759" s="96"/>
      <c r="BJ759" s="96"/>
      <c r="BK759" s="96">
        <v>70522</v>
      </c>
      <c r="BL759" s="192"/>
      <c r="BM759" s="202"/>
      <c r="BN759" s="211"/>
      <c r="BO759" s="202"/>
    </row>
    <row r="760" spans="1:67" x14ac:dyDescent="0.25">
      <c r="A760" s="340"/>
      <c r="B760" s="343"/>
      <c r="C760" s="360"/>
      <c r="D760" s="382"/>
      <c r="E760" s="366"/>
      <c r="F760" s="96" t="s">
        <v>1380</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c r="AZ760" s="96"/>
      <c r="BA760" s="96"/>
      <c r="BB760" s="96"/>
      <c r="BC760" s="96"/>
      <c r="BD760" s="96"/>
      <c r="BE760" s="96"/>
      <c r="BF760" s="96"/>
      <c r="BG760" s="96"/>
      <c r="BH760" s="96"/>
      <c r="BI760" s="96"/>
      <c r="BJ760" s="96"/>
      <c r="BK760" s="96">
        <v>381010</v>
      </c>
      <c r="BL760" s="192"/>
      <c r="BM760" s="202">
        <v>12</v>
      </c>
      <c r="BN760" s="211">
        <v>630176</v>
      </c>
      <c r="BO760" s="202"/>
    </row>
    <row r="761" spans="1:67" x14ac:dyDescent="0.25">
      <c r="A761" s="341"/>
      <c r="B761" s="344"/>
      <c r="C761" s="361"/>
      <c r="D761" s="383"/>
      <c r="E761" s="367"/>
      <c r="F761" s="96" t="s">
        <v>1381</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c r="AZ761" s="96"/>
      <c r="BA761" s="96"/>
      <c r="BB761" s="96"/>
      <c r="BC761" s="96"/>
      <c r="BD761" s="96"/>
      <c r="BE761" s="96"/>
      <c r="BF761" s="96"/>
      <c r="BG761" s="96"/>
      <c r="BH761" s="96"/>
      <c r="BI761" s="96"/>
      <c r="BJ761" s="96"/>
      <c r="BK761" s="96">
        <v>296340</v>
      </c>
      <c r="BL761" s="192"/>
      <c r="BM761" s="202">
        <v>6</v>
      </c>
      <c r="BN761" s="211">
        <v>315598</v>
      </c>
      <c r="BO761" s="202"/>
    </row>
    <row r="762" spans="1:67" x14ac:dyDescent="0.25">
      <c r="A762" s="69"/>
      <c r="B762" s="23" t="s">
        <v>132</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107"/>
      <c r="AZ762" s="107"/>
      <c r="BA762" s="107"/>
      <c r="BB762" s="107"/>
      <c r="BC762" s="107"/>
      <c r="BD762" s="107"/>
      <c r="BE762" s="107"/>
      <c r="BF762" s="107"/>
      <c r="BG762" s="107"/>
      <c r="BH762" s="107"/>
      <c r="BI762" s="107"/>
      <c r="BJ762" s="107"/>
      <c r="BK762" s="94">
        <f>SUM(BK753:BK761)</f>
        <v>1869727</v>
      </c>
      <c r="BL762" s="193">
        <f>BK762/E753</f>
        <v>0.99999983420042138</v>
      </c>
      <c r="BM762" s="202"/>
      <c r="BN762" s="211"/>
      <c r="BO762" s="202"/>
    </row>
    <row r="763" spans="1:67" ht="15" customHeight="1" x14ac:dyDescent="0.25">
      <c r="A763" s="339">
        <v>87</v>
      </c>
      <c r="B763" s="342" t="s">
        <v>1396</v>
      </c>
      <c r="C763" s="359" t="s">
        <v>1397</v>
      </c>
      <c r="D763" s="381" t="s">
        <v>1808</v>
      </c>
      <c r="E763" s="416">
        <v>1069076.31</v>
      </c>
      <c r="F763" s="7" t="s">
        <v>1379</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6"/>
      <c r="AZ763" s="96"/>
      <c r="BA763" s="96"/>
      <c r="BB763" s="96"/>
      <c r="BC763" s="96"/>
      <c r="BD763" s="96"/>
      <c r="BE763" s="96"/>
      <c r="BF763" s="96"/>
      <c r="BG763" s="96"/>
      <c r="BH763" s="96"/>
      <c r="BI763" s="96"/>
      <c r="BJ763" s="96"/>
      <c r="BK763" s="98">
        <v>205580.6</v>
      </c>
      <c r="BL763" s="192"/>
      <c r="BM763" s="202">
        <v>3</v>
      </c>
      <c r="BN763" s="211">
        <v>205580</v>
      </c>
      <c r="BO763" s="202" t="s">
        <v>926</v>
      </c>
    </row>
    <row r="764" spans="1:67" x14ac:dyDescent="0.25">
      <c r="A764" s="340"/>
      <c r="B764" s="343"/>
      <c r="C764" s="360"/>
      <c r="D764" s="382"/>
      <c r="E764" s="417"/>
      <c r="F764" s="7" t="s">
        <v>1380</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6"/>
      <c r="AZ764" s="96"/>
      <c r="BA764" s="96"/>
      <c r="BB764" s="96"/>
      <c r="BC764" s="96"/>
      <c r="BD764" s="96"/>
      <c r="BE764" s="96"/>
      <c r="BF764" s="96"/>
      <c r="BG764" s="96"/>
      <c r="BH764" s="96"/>
      <c r="BI764" s="96"/>
      <c r="BJ764" s="96"/>
      <c r="BK764" s="98">
        <v>102790.31</v>
      </c>
      <c r="BL764" s="192"/>
      <c r="BM764" s="202">
        <v>1</v>
      </c>
      <c r="BN764" s="211">
        <v>75000</v>
      </c>
      <c r="BO764" s="202" t="s">
        <v>808</v>
      </c>
    </row>
    <row r="765" spans="1:67" x14ac:dyDescent="0.25">
      <c r="A765" s="340"/>
      <c r="B765" s="343"/>
      <c r="C765" s="360"/>
      <c r="D765" s="382"/>
      <c r="E765" s="417"/>
      <c r="F765" s="7" t="s">
        <v>1381</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6"/>
      <c r="AZ765" s="96"/>
      <c r="BA765" s="96"/>
      <c r="BB765" s="96"/>
      <c r="BC765" s="96"/>
      <c r="BD765" s="96"/>
      <c r="BE765" s="96"/>
      <c r="BF765" s="96"/>
      <c r="BG765" s="96"/>
      <c r="BH765" s="96"/>
      <c r="BI765" s="96"/>
      <c r="BJ765" s="96"/>
      <c r="BK765" s="98">
        <v>71953.210000000006</v>
      </c>
      <c r="BL765" s="192"/>
      <c r="BM765" s="202"/>
      <c r="BN765" s="211"/>
      <c r="BO765" s="202" t="s">
        <v>809</v>
      </c>
    </row>
    <row r="766" spans="1:67" x14ac:dyDescent="0.25">
      <c r="A766" s="340"/>
      <c r="B766" s="343"/>
      <c r="C766" s="360"/>
      <c r="D766" s="382"/>
      <c r="E766" s="417"/>
      <c r="F766" s="7" t="s">
        <v>1399</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6"/>
      <c r="AZ766" s="96"/>
      <c r="BA766" s="96"/>
      <c r="BB766" s="96"/>
      <c r="BC766" s="96"/>
      <c r="BD766" s="96"/>
      <c r="BE766" s="96"/>
      <c r="BF766" s="96"/>
      <c r="BG766" s="96"/>
      <c r="BH766" s="96"/>
      <c r="BI766" s="96"/>
      <c r="BJ766" s="96"/>
      <c r="BK766" s="98">
        <v>205594.55</v>
      </c>
      <c r="BL766" s="192"/>
      <c r="BM766" s="202">
        <v>1</v>
      </c>
      <c r="BN766" s="211">
        <v>40000</v>
      </c>
      <c r="BO766" s="202" t="s">
        <v>810</v>
      </c>
    </row>
    <row r="767" spans="1:67" x14ac:dyDescent="0.25">
      <c r="A767" s="340"/>
      <c r="B767" s="343"/>
      <c r="C767" s="360"/>
      <c r="D767" s="382"/>
      <c r="E767" s="417"/>
      <c r="F767" s="7" t="s">
        <v>1394</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6"/>
      <c r="AZ767" s="96"/>
      <c r="BA767" s="96"/>
      <c r="BB767" s="96"/>
      <c r="BC767" s="96"/>
      <c r="BD767" s="96"/>
      <c r="BE767" s="96"/>
      <c r="BF767" s="96"/>
      <c r="BG767" s="96"/>
      <c r="BH767" s="96"/>
      <c r="BI767" s="96"/>
      <c r="BJ767" s="96"/>
      <c r="BK767" s="98">
        <v>164475.64000000001</v>
      </c>
      <c r="BL767" s="192"/>
      <c r="BM767" s="202">
        <v>1</v>
      </c>
      <c r="BN767" s="211">
        <v>40000</v>
      </c>
      <c r="BO767" s="202" t="s">
        <v>927</v>
      </c>
    </row>
    <row r="768" spans="1:67" x14ac:dyDescent="0.25">
      <c r="A768" s="340"/>
      <c r="B768" s="343"/>
      <c r="C768" s="360"/>
      <c r="D768" s="382"/>
      <c r="E768" s="417"/>
      <c r="F768" s="7" t="s">
        <v>1378</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6"/>
      <c r="AZ768" s="96"/>
      <c r="BA768" s="96"/>
      <c r="BB768" s="96"/>
      <c r="BC768" s="96"/>
      <c r="BD768" s="96"/>
      <c r="BE768" s="96"/>
      <c r="BF768" s="96"/>
      <c r="BG768" s="96"/>
      <c r="BH768" s="96"/>
      <c r="BI768" s="96"/>
      <c r="BJ768" s="96"/>
      <c r="BK768" s="98">
        <v>30845.84</v>
      </c>
      <c r="BL768" s="192"/>
      <c r="BM768" s="202"/>
      <c r="BN768" s="211"/>
      <c r="BO768" s="202" t="s">
        <v>811</v>
      </c>
    </row>
    <row r="769" spans="1:67" x14ac:dyDescent="0.25">
      <c r="A769" s="340"/>
      <c r="B769" s="343"/>
      <c r="C769" s="360"/>
      <c r="D769" s="382"/>
      <c r="E769" s="417"/>
      <c r="F769" s="7" t="s">
        <v>1398</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6"/>
      <c r="AZ769" s="96"/>
      <c r="BA769" s="96"/>
      <c r="BB769" s="96"/>
      <c r="BC769" s="96"/>
      <c r="BD769" s="96"/>
      <c r="BE769" s="96"/>
      <c r="BF769" s="96"/>
      <c r="BG769" s="96"/>
      <c r="BH769" s="96"/>
      <c r="BI769" s="96"/>
      <c r="BJ769" s="96"/>
      <c r="BK769" s="98">
        <v>82255.56</v>
      </c>
      <c r="BL769" s="192"/>
      <c r="BM769" s="202"/>
      <c r="BN769" s="211"/>
      <c r="BO769" s="202" t="s">
        <v>927</v>
      </c>
    </row>
    <row r="770" spans="1:67" x14ac:dyDescent="0.25">
      <c r="A770" s="341"/>
      <c r="B770" s="344"/>
      <c r="C770" s="361"/>
      <c r="D770" s="383"/>
      <c r="E770" s="418"/>
      <c r="F770" s="7" t="s">
        <v>1395</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6"/>
      <c r="AZ770" s="96"/>
      <c r="BA770" s="96"/>
      <c r="BB770" s="96"/>
      <c r="BC770" s="96"/>
      <c r="BD770" s="96"/>
      <c r="BE770" s="96"/>
      <c r="BF770" s="96"/>
      <c r="BG770" s="96"/>
      <c r="BH770" s="96"/>
      <c r="BI770" s="96"/>
      <c r="BJ770" s="96"/>
      <c r="BK770" s="98">
        <v>205580.6</v>
      </c>
      <c r="BL770" s="192"/>
      <c r="BM770" s="202">
        <v>1</v>
      </c>
      <c r="BN770" s="211">
        <v>70000</v>
      </c>
      <c r="BO770" s="202" t="s">
        <v>927</v>
      </c>
    </row>
    <row r="771" spans="1:67" x14ac:dyDescent="0.25">
      <c r="A771" s="69"/>
      <c r="B771" s="23" t="s">
        <v>132</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107"/>
      <c r="AZ771" s="107"/>
      <c r="BA771" s="107"/>
      <c r="BB771" s="107"/>
      <c r="BC771" s="107"/>
      <c r="BD771" s="107"/>
      <c r="BE771" s="107"/>
      <c r="BF771" s="107"/>
      <c r="BG771" s="107"/>
      <c r="BH771" s="107"/>
      <c r="BI771" s="107"/>
      <c r="BJ771" s="107"/>
      <c r="BK771" s="94">
        <f>SUM(BK763:BK770)</f>
        <v>1069076.31</v>
      </c>
      <c r="BL771" s="193">
        <f>BK771/E763</f>
        <v>1</v>
      </c>
      <c r="BM771" s="202"/>
      <c r="BN771" s="211"/>
      <c r="BO771" s="202"/>
    </row>
    <row r="772" spans="1:67" x14ac:dyDescent="0.25">
      <c r="A772" s="339">
        <v>88</v>
      </c>
      <c r="B772" s="342" t="s">
        <v>1400</v>
      </c>
      <c r="C772" s="359" t="s">
        <v>1397</v>
      </c>
      <c r="D772" s="381" t="s">
        <v>1809</v>
      </c>
      <c r="E772" s="365">
        <v>1653048.25</v>
      </c>
      <c r="F772" s="7" t="s">
        <v>1148</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6"/>
      <c r="AZ772" s="96"/>
      <c r="BA772" s="96"/>
      <c r="BB772" s="96"/>
      <c r="BC772" s="96"/>
      <c r="BD772" s="96"/>
      <c r="BE772" s="96"/>
      <c r="BF772" s="96"/>
      <c r="BG772" s="96"/>
      <c r="BH772" s="96"/>
      <c r="BI772" s="96"/>
      <c r="BJ772" s="96"/>
      <c r="BK772" s="98">
        <v>487048.25</v>
      </c>
      <c r="BL772" s="192"/>
      <c r="BM772" s="202">
        <v>6</v>
      </c>
      <c r="BN772" s="211">
        <v>555586</v>
      </c>
      <c r="BO772" s="202" t="s">
        <v>1003</v>
      </c>
    </row>
    <row r="773" spans="1:67" x14ac:dyDescent="0.25">
      <c r="A773" s="340"/>
      <c r="B773" s="343"/>
      <c r="C773" s="360"/>
      <c r="D773" s="382"/>
      <c r="E773" s="366"/>
      <c r="F773" s="7" t="s">
        <v>1120</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6"/>
      <c r="AZ773" s="96"/>
      <c r="BA773" s="96"/>
      <c r="BB773" s="96"/>
      <c r="BC773" s="96"/>
      <c r="BD773" s="96"/>
      <c r="BE773" s="96"/>
      <c r="BF773" s="96"/>
      <c r="BG773" s="96"/>
      <c r="BH773" s="96"/>
      <c r="BI773" s="96"/>
      <c r="BJ773" s="96"/>
      <c r="BK773" s="98">
        <v>700000</v>
      </c>
      <c r="BL773" s="192"/>
      <c r="BM773" s="202">
        <v>15</v>
      </c>
      <c r="BN773" s="211">
        <v>794513</v>
      </c>
      <c r="BO773" s="202"/>
    </row>
    <row r="774" spans="1:67" x14ac:dyDescent="0.25">
      <c r="A774" s="340"/>
      <c r="B774" s="343"/>
      <c r="C774" s="360"/>
      <c r="D774" s="382"/>
      <c r="E774" s="366"/>
      <c r="F774" s="7" t="s">
        <v>1121</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6"/>
      <c r="AZ774" s="96"/>
      <c r="BA774" s="96"/>
      <c r="BB774" s="96"/>
      <c r="BC774" s="96"/>
      <c r="BD774" s="96"/>
      <c r="BE774" s="96"/>
      <c r="BF774" s="96"/>
      <c r="BG774" s="96"/>
      <c r="BH774" s="96"/>
      <c r="BI774" s="96"/>
      <c r="BJ774" s="96"/>
      <c r="BK774" s="98">
        <v>80000</v>
      </c>
      <c r="BL774" s="192"/>
      <c r="BM774" s="202">
        <v>3</v>
      </c>
      <c r="BN774" s="211">
        <v>113950</v>
      </c>
      <c r="BO774" s="202" t="s">
        <v>1004</v>
      </c>
    </row>
    <row r="775" spans="1:67" x14ac:dyDescent="0.25">
      <c r="A775" s="340"/>
      <c r="B775" s="343"/>
      <c r="C775" s="360"/>
      <c r="D775" s="382"/>
      <c r="E775" s="366"/>
      <c r="F775" s="7" t="s">
        <v>1149</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6"/>
      <c r="AZ775" s="96"/>
      <c r="BA775" s="96"/>
      <c r="BB775" s="96"/>
      <c r="BC775" s="96"/>
      <c r="BD775" s="96"/>
      <c r="BE775" s="96"/>
      <c r="BF775" s="96"/>
      <c r="BG775" s="96"/>
      <c r="BH775" s="96"/>
      <c r="BI775" s="96"/>
      <c r="BJ775" s="96"/>
      <c r="BK775" s="98">
        <v>240000</v>
      </c>
      <c r="BL775" s="192"/>
      <c r="BM775" s="202">
        <v>7</v>
      </c>
      <c r="BN775" s="211">
        <v>300000</v>
      </c>
      <c r="BO775" s="202" t="s">
        <v>848</v>
      </c>
    </row>
    <row r="776" spans="1:67" x14ac:dyDescent="0.25">
      <c r="A776" s="340"/>
      <c r="B776" s="343"/>
      <c r="C776" s="360"/>
      <c r="D776" s="382"/>
      <c r="E776" s="366"/>
      <c r="F776" s="7" t="s">
        <v>1401</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6"/>
      <c r="AZ776" s="96"/>
      <c r="BA776" s="96"/>
      <c r="BB776" s="96"/>
      <c r="BC776" s="96"/>
      <c r="BD776" s="96"/>
      <c r="BE776" s="96"/>
      <c r="BF776" s="96"/>
      <c r="BG776" s="96"/>
      <c r="BH776" s="96"/>
      <c r="BI776" s="96"/>
      <c r="BJ776" s="96"/>
      <c r="BK776" s="98">
        <v>100000</v>
      </c>
      <c r="BL776" s="192"/>
      <c r="BM776" s="202">
        <v>1</v>
      </c>
      <c r="BN776" s="211">
        <v>99999</v>
      </c>
      <c r="BO776" s="202" t="s">
        <v>1005</v>
      </c>
    </row>
    <row r="777" spans="1:67" x14ac:dyDescent="0.25">
      <c r="A777" s="340"/>
      <c r="B777" s="343"/>
      <c r="C777" s="360"/>
      <c r="D777" s="382"/>
      <c r="E777" s="366"/>
      <c r="F777" s="7" t="s">
        <v>1144</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6"/>
      <c r="AZ777" s="96"/>
      <c r="BA777" s="96"/>
      <c r="BB777" s="96"/>
      <c r="BC777" s="96"/>
      <c r="BD777" s="96"/>
      <c r="BE777" s="96"/>
      <c r="BF777" s="96"/>
      <c r="BG777" s="96"/>
      <c r="BH777" s="96"/>
      <c r="BI777" s="96"/>
      <c r="BJ777" s="96"/>
      <c r="BK777" s="98">
        <v>30000</v>
      </c>
      <c r="BL777" s="192"/>
      <c r="BM777" s="202"/>
      <c r="BN777" s="211"/>
      <c r="BO777" s="202"/>
    </row>
    <row r="778" spans="1:67" x14ac:dyDescent="0.25">
      <c r="A778" s="341"/>
      <c r="B778" s="344"/>
      <c r="C778" s="361"/>
      <c r="D778" s="383"/>
      <c r="E778" s="367"/>
      <c r="F778" s="7" t="s">
        <v>1276</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6"/>
      <c r="AZ778" s="96"/>
      <c r="BA778" s="96"/>
      <c r="BB778" s="96"/>
      <c r="BC778" s="96"/>
      <c r="BD778" s="96"/>
      <c r="BE778" s="96"/>
      <c r="BF778" s="96"/>
      <c r="BG778" s="96"/>
      <c r="BH778" s="96"/>
      <c r="BI778" s="96"/>
      <c r="BJ778" s="96"/>
      <c r="BK778" s="98">
        <v>6000</v>
      </c>
      <c r="BL778" s="192"/>
      <c r="BM778" s="202"/>
      <c r="BN778" s="211"/>
      <c r="BO778" s="202"/>
    </row>
    <row r="779" spans="1:67" x14ac:dyDescent="0.25">
      <c r="A779" s="235"/>
      <c r="B779" s="236"/>
      <c r="C779" s="17"/>
      <c r="D779" s="280"/>
      <c r="E779" s="281"/>
      <c r="F779" s="77" t="s">
        <v>1174</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6"/>
      <c r="AZ779" s="96"/>
      <c r="BA779" s="96"/>
      <c r="BB779" s="96"/>
      <c r="BC779" s="96"/>
      <c r="BD779" s="96"/>
      <c r="BE779" s="96"/>
      <c r="BF779" s="96"/>
      <c r="BG779" s="96"/>
      <c r="BH779" s="96"/>
      <c r="BI779" s="96"/>
      <c r="BJ779" s="96"/>
      <c r="BK779" s="98">
        <v>10000</v>
      </c>
      <c r="BL779" s="192"/>
      <c r="BM779" s="202"/>
      <c r="BN779" s="211"/>
      <c r="BO779" s="202"/>
    </row>
    <row r="780" spans="1:67" x14ac:dyDescent="0.25">
      <c r="A780" s="67"/>
      <c r="B780" s="54" t="s">
        <v>132</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107"/>
      <c r="AZ780" s="107"/>
      <c r="BA780" s="107"/>
      <c r="BB780" s="107"/>
      <c r="BC780" s="107"/>
      <c r="BD780" s="107"/>
      <c r="BE780" s="107"/>
      <c r="BF780" s="107"/>
      <c r="BG780" s="107"/>
      <c r="BH780" s="107"/>
      <c r="BI780" s="107"/>
      <c r="BJ780" s="107"/>
      <c r="BK780" s="94">
        <f>SUM(BK772:BK779)</f>
        <v>1653048.25</v>
      </c>
      <c r="BL780" s="193">
        <f>BK780/E772</f>
        <v>1</v>
      </c>
      <c r="BM780" s="202"/>
      <c r="BN780" s="211"/>
      <c r="BO780" s="202"/>
    </row>
    <row r="781" spans="1:67" x14ac:dyDescent="0.25">
      <c r="A781" s="339">
        <v>89</v>
      </c>
      <c r="B781" s="342" t="s">
        <v>1402</v>
      </c>
      <c r="C781" s="359" t="s">
        <v>1403</v>
      </c>
      <c r="D781" s="385" t="s">
        <v>1811</v>
      </c>
      <c r="E781" s="377">
        <v>2006313.6940000001</v>
      </c>
      <c r="F781" s="144" t="s">
        <v>261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96"/>
      <c r="AZ781" s="96"/>
      <c r="BA781" s="96"/>
      <c r="BB781" s="96"/>
      <c r="BC781" s="96"/>
      <c r="BD781" s="96"/>
      <c r="BE781" s="96"/>
      <c r="BF781" s="96"/>
      <c r="BG781" s="96"/>
      <c r="BH781" s="96"/>
      <c r="BI781" s="96"/>
      <c r="BJ781" s="96"/>
      <c r="BK781" s="145">
        <v>620000</v>
      </c>
      <c r="BL781" s="192"/>
      <c r="BM781" s="202">
        <v>4</v>
      </c>
      <c r="BN781" s="211">
        <v>435746</v>
      </c>
      <c r="BO781" s="202"/>
    </row>
    <row r="782" spans="1:67" x14ac:dyDescent="0.25">
      <c r="A782" s="340"/>
      <c r="B782" s="343"/>
      <c r="C782" s="360"/>
      <c r="D782" s="386"/>
      <c r="E782" s="378"/>
      <c r="F782" s="144" t="s">
        <v>1286</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96"/>
      <c r="AZ782" s="96"/>
      <c r="BA782" s="96"/>
      <c r="BB782" s="96"/>
      <c r="BC782" s="96"/>
      <c r="BD782" s="96"/>
      <c r="BE782" s="96"/>
      <c r="BF782" s="96"/>
      <c r="BG782" s="96"/>
      <c r="BH782" s="96"/>
      <c r="BI782" s="96"/>
      <c r="BJ782" s="96"/>
      <c r="BK782" s="145">
        <v>600000</v>
      </c>
      <c r="BL782" s="192"/>
      <c r="BM782" s="202">
        <v>8</v>
      </c>
      <c r="BN782" s="211">
        <v>549862.48</v>
      </c>
      <c r="BO782" s="202"/>
    </row>
    <row r="783" spans="1:67" x14ac:dyDescent="0.25">
      <c r="A783" s="340"/>
      <c r="B783" s="343"/>
      <c r="C783" s="360"/>
      <c r="D783" s="386"/>
      <c r="E783" s="378"/>
      <c r="F783" s="144" t="s">
        <v>1401</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96"/>
      <c r="AZ783" s="96"/>
      <c r="BA783" s="96"/>
      <c r="BB783" s="96"/>
      <c r="BC783" s="96"/>
      <c r="BD783" s="96"/>
      <c r="BE783" s="96"/>
      <c r="BF783" s="96"/>
      <c r="BG783" s="96"/>
      <c r="BH783" s="96"/>
      <c r="BI783" s="96"/>
      <c r="BJ783" s="96"/>
      <c r="BK783" s="145">
        <v>332849.77</v>
      </c>
      <c r="BL783" s="192"/>
      <c r="BM783" s="202">
        <v>1</v>
      </c>
      <c r="BN783" s="211">
        <v>171361.04</v>
      </c>
      <c r="BO783" s="202" t="s">
        <v>12</v>
      </c>
    </row>
    <row r="784" spans="1:67" x14ac:dyDescent="0.25">
      <c r="A784" s="340"/>
      <c r="B784" s="343"/>
      <c r="C784" s="360"/>
      <c r="D784" s="386"/>
      <c r="E784" s="378"/>
      <c r="F784" s="144" t="s">
        <v>1099</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96"/>
      <c r="AZ784" s="96"/>
      <c r="BA784" s="96"/>
      <c r="BB784" s="96"/>
      <c r="BC784" s="96"/>
      <c r="BD784" s="96"/>
      <c r="BE784" s="96"/>
      <c r="BF784" s="96"/>
      <c r="BG784" s="96"/>
      <c r="BH784" s="96"/>
      <c r="BI784" s="96"/>
      <c r="BJ784" s="96"/>
      <c r="BK784" s="145">
        <v>195720.21</v>
      </c>
      <c r="BL784" s="192"/>
      <c r="BM784" s="202">
        <v>1</v>
      </c>
      <c r="BN784" s="211">
        <v>195649.61</v>
      </c>
      <c r="BO784" s="202" t="s">
        <v>12</v>
      </c>
    </row>
    <row r="785" spans="1:67" x14ac:dyDescent="0.25">
      <c r="A785" s="340"/>
      <c r="B785" s="343"/>
      <c r="C785" s="360"/>
      <c r="D785" s="386"/>
      <c r="E785" s="378"/>
      <c r="F785" s="144" t="s">
        <v>1118</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96"/>
      <c r="AZ785" s="96"/>
      <c r="BA785" s="96"/>
      <c r="BB785" s="96"/>
      <c r="BC785" s="96"/>
      <c r="BD785" s="96"/>
      <c r="BE785" s="96"/>
      <c r="BF785" s="96"/>
      <c r="BG785" s="96"/>
      <c r="BH785" s="96"/>
      <c r="BI785" s="96"/>
      <c r="BJ785" s="96"/>
      <c r="BK785" s="145">
        <v>100000</v>
      </c>
      <c r="BL785" s="192"/>
      <c r="BM785" s="202">
        <v>1</v>
      </c>
      <c r="BN785" s="211">
        <v>40336</v>
      </c>
      <c r="BO785" s="202"/>
    </row>
    <row r="786" spans="1:67" x14ac:dyDescent="0.25">
      <c r="A786" s="340"/>
      <c r="B786" s="343"/>
      <c r="C786" s="360"/>
      <c r="D786" s="386"/>
      <c r="E786" s="378"/>
      <c r="F786" s="144" t="s">
        <v>1810</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96"/>
      <c r="AZ786" s="96"/>
      <c r="BA786" s="96"/>
      <c r="BB786" s="96"/>
      <c r="BC786" s="96"/>
      <c r="BD786" s="96"/>
      <c r="BE786" s="96"/>
      <c r="BF786" s="96"/>
      <c r="BG786" s="96"/>
      <c r="BH786" s="96"/>
      <c r="BI786" s="96"/>
      <c r="BJ786" s="96"/>
      <c r="BK786" s="145">
        <v>75000</v>
      </c>
      <c r="BL786" s="192"/>
      <c r="BM786" s="202"/>
      <c r="BN786" s="211"/>
      <c r="BO786" s="202"/>
    </row>
    <row r="787" spans="1:67" x14ac:dyDescent="0.25">
      <c r="A787" s="341"/>
      <c r="B787" s="344"/>
      <c r="C787" s="361"/>
      <c r="D787" s="386"/>
      <c r="E787" s="379"/>
      <c r="F787" s="144" t="s">
        <v>1324</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96"/>
      <c r="AZ787" s="96"/>
      <c r="BA787" s="96"/>
      <c r="BB787" s="96"/>
      <c r="BC787" s="96"/>
      <c r="BD787" s="96"/>
      <c r="BE787" s="96"/>
      <c r="BF787" s="96"/>
      <c r="BG787" s="96"/>
      <c r="BH787" s="96"/>
      <c r="BI787" s="96"/>
      <c r="BJ787" s="96"/>
      <c r="BK787" s="145">
        <v>82743.710000000006</v>
      </c>
      <c r="BL787" s="192"/>
      <c r="BM787" s="202"/>
      <c r="BN787" s="211"/>
      <c r="BO787" s="202"/>
    </row>
    <row r="788" spans="1:67" x14ac:dyDescent="0.25">
      <c r="A788" s="68"/>
      <c r="B788" s="21" t="s">
        <v>132</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107"/>
      <c r="AZ788" s="107"/>
      <c r="BA788" s="107"/>
      <c r="BB788" s="107"/>
      <c r="BC788" s="107"/>
      <c r="BD788" s="107"/>
      <c r="BE788" s="107"/>
      <c r="BF788" s="107"/>
      <c r="BG788" s="107"/>
      <c r="BH788" s="107"/>
      <c r="BI788" s="107"/>
      <c r="BJ788" s="107"/>
      <c r="BK788" s="94">
        <f>SUM(BK781:BK787)</f>
        <v>2006313.69</v>
      </c>
      <c r="BL788" s="193">
        <f>BK788/E781</f>
        <v>0.99999999800629369</v>
      </c>
      <c r="BM788" s="202"/>
      <c r="BN788" s="211"/>
      <c r="BO788" s="202"/>
    </row>
    <row r="789" spans="1:67" x14ac:dyDescent="0.25">
      <c r="A789" s="339">
        <v>90</v>
      </c>
      <c r="B789" s="342" t="s">
        <v>1404</v>
      </c>
      <c r="C789" s="359" t="s">
        <v>1377</v>
      </c>
      <c r="D789" s="371" t="s">
        <v>1812</v>
      </c>
      <c r="E789" s="416">
        <v>1908010.67</v>
      </c>
      <c r="F789" s="8" t="s">
        <v>1185</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6"/>
      <c r="AZ789" s="96"/>
      <c r="BA789" s="96"/>
      <c r="BB789" s="96"/>
      <c r="BC789" s="96"/>
      <c r="BD789" s="96"/>
      <c r="BE789" s="96"/>
      <c r="BF789" s="96"/>
      <c r="BG789" s="96"/>
      <c r="BH789" s="96"/>
      <c r="BI789" s="96"/>
      <c r="BJ789" s="96"/>
      <c r="BK789" s="98">
        <v>934926</v>
      </c>
      <c r="BL789" s="192"/>
      <c r="BM789" s="202">
        <v>13</v>
      </c>
      <c r="BN789" s="211">
        <v>824086</v>
      </c>
      <c r="BO789" s="202" t="s">
        <v>74</v>
      </c>
    </row>
    <row r="790" spans="1:67" x14ac:dyDescent="0.25">
      <c r="A790" s="340"/>
      <c r="B790" s="343"/>
      <c r="C790" s="360"/>
      <c r="D790" s="375"/>
      <c r="E790" s="417"/>
      <c r="F790" s="8" t="s">
        <v>1183</v>
      </c>
      <c r="G790" s="96"/>
      <c r="H790" s="96"/>
      <c r="I790" s="96"/>
      <c r="J790" s="96"/>
      <c r="K790" s="96">
        <v>421765</v>
      </c>
      <c r="L790" s="96"/>
      <c r="M790" s="96" t="s">
        <v>663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6"/>
      <c r="AZ790" s="96"/>
      <c r="BA790" s="96"/>
      <c r="BB790" s="96"/>
      <c r="BC790" s="96"/>
      <c r="BD790" s="96"/>
      <c r="BE790" s="96"/>
      <c r="BF790" s="96"/>
      <c r="BG790" s="96"/>
      <c r="BH790" s="96"/>
      <c r="BI790" s="96"/>
      <c r="BJ790" s="96"/>
      <c r="BK790" s="98">
        <v>421765.32</v>
      </c>
      <c r="BL790" s="192"/>
      <c r="BM790" s="202">
        <v>3</v>
      </c>
      <c r="BN790" s="211">
        <v>538420</v>
      </c>
      <c r="BO790" s="202"/>
    </row>
    <row r="791" spans="1:67" x14ac:dyDescent="0.25">
      <c r="A791" s="340"/>
      <c r="B791" s="343"/>
      <c r="C791" s="360"/>
      <c r="D791" s="375"/>
      <c r="E791" s="417"/>
      <c r="F791" s="8" t="s">
        <v>1238</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6"/>
      <c r="AZ791" s="96"/>
      <c r="BA791" s="96"/>
      <c r="BB791" s="96"/>
      <c r="BC791" s="96"/>
      <c r="BD791" s="96"/>
      <c r="BE791" s="96"/>
      <c r="BF791" s="96"/>
      <c r="BG791" s="96"/>
      <c r="BH791" s="96"/>
      <c r="BI791" s="96"/>
      <c r="BJ791" s="96"/>
      <c r="BK791" s="98">
        <v>265967.40999999997</v>
      </c>
      <c r="BL791" s="192"/>
      <c r="BM791" s="202">
        <v>2</v>
      </c>
      <c r="BN791" s="211">
        <v>218193</v>
      </c>
      <c r="BO791" s="202"/>
    </row>
    <row r="792" spans="1:67" x14ac:dyDescent="0.25">
      <c r="A792" s="340"/>
      <c r="B792" s="343"/>
      <c r="C792" s="360"/>
      <c r="D792" s="375"/>
      <c r="E792" s="417"/>
      <c r="F792" s="8" t="s">
        <v>1180</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6"/>
      <c r="AZ792" s="96"/>
      <c r="BA792" s="96"/>
      <c r="BB792" s="96"/>
      <c r="BC792" s="96"/>
      <c r="BD792" s="96"/>
      <c r="BE792" s="96"/>
      <c r="BF792" s="96"/>
      <c r="BG792" s="96"/>
      <c r="BH792" s="96"/>
      <c r="BI792" s="96"/>
      <c r="BJ792" s="96"/>
      <c r="BK792" s="98">
        <v>240000</v>
      </c>
      <c r="BL792" s="192"/>
      <c r="BM792" s="202">
        <v>7</v>
      </c>
      <c r="BN792" s="211">
        <v>280000</v>
      </c>
      <c r="BO792" s="202"/>
    </row>
    <row r="793" spans="1:67" x14ac:dyDescent="0.25">
      <c r="A793" s="340"/>
      <c r="B793" s="343"/>
      <c r="C793" s="360"/>
      <c r="D793" s="375"/>
      <c r="E793" s="417"/>
      <c r="F793" s="8" t="s">
        <v>1182</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6"/>
      <c r="AZ793" s="96"/>
      <c r="BA793" s="96"/>
      <c r="BB793" s="96"/>
      <c r="BC793" s="96"/>
      <c r="BD793" s="96"/>
      <c r="BE793" s="96"/>
      <c r="BF793" s="96"/>
      <c r="BG793" s="96"/>
      <c r="BH793" s="96"/>
      <c r="BI793" s="96"/>
      <c r="BJ793" s="96"/>
      <c r="BK793" s="98">
        <v>30000</v>
      </c>
      <c r="BL793" s="192"/>
      <c r="BM793" s="202">
        <v>1</v>
      </c>
      <c r="BN793" s="211">
        <v>28210</v>
      </c>
      <c r="BO793" s="202"/>
    </row>
    <row r="794" spans="1:67" x14ac:dyDescent="0.25">
      <c r="A794" s="340"/>
      <c r="B794" s="343"/>
      <c r="C794" s="360"/>
      <c r="D794" s="375"/>
      <c r="E794" s="417"/>
      <c r="F794" s="8" t="s">
        <v>1198</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6"/>
      <c r="AZ794" s="96"/>
      <c r="BA794" s="96"/>
      <c r="BB794" s="96"/>
      <c r="BC794" s="96"/>
      <c r="BD794" s="96"/>
      <c r="BE794" s="96"/>
      <c r="BF794" s="96"/>
      <c r="BG794" s="96"/>
      <c r="BH794" s="96"/>
      <c r="BI794" s="96"/>
      <c r="BJ794" s="96"/>
      <c r="BK794" s="98">
        <v>5000</v>
      </c>
      <c r="BL794" s="192"/>
      <c r="BM794" s="202">
        <v>1</v>
      </c>
      <c r="BN794" s="211">
        <v>5000</v>
      </c>
      <c r="BO794" s="202"/>
    </row>
    <row r="795" spans="1:67" x14ac:dyDescent="0.25">
      <c r="A795" s="341"/>
      <c r="B795" s="344"/>
      <c r="C795" s="361"/>
      <c r="D795" s="376"/>
      <c r="E795" s="418"/>
      <c r="F795" s="8" t="s">
        <v>1184</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6"/>
      <c r="AZ795" s="96"/>
      <c r="BA795" s="96"/>
      <c r="BB795" s="96"/>
      <c r="BC795" s="96"/>
      <c r="BD795" s="96"/>
      <c r="BE795" s="96"/>
      <c r="BF795" s="96"/>
      <c r="BG795" s="96"/>
      <c r="BH795" s="96"/>
      <c r="BI795" s="96"/>
      <c r="BJ795" s="96"/>
      <c r="BK795" s="98">
        <v>10351.94</v>
      </c>
      <c r="BL795" s="192"/>
      <c r="BM795" s="202"/>
      <c r="BN795" s="211"/>
      <c r="BO795" s="202" t="s">
        <v>928</v>
      </c>
    </row>
    <row r="796" spans="1:67" x14ac:dyDescent="0.25">
      <c r="A796" s="69"/>
      <c r="B796" s="23" t="s">
        <v>132</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107"/>
      <c r="AZ796" s="107"/>
      <c r="BA796" s="107"/>
      <c r="BB796" s="107"/>
      <c r="BC796" s="107"/>
      <c r="BD796" s="107"/>
      <c r="BE796" s="107"/>
      <c r="BF796" s="107"/>
      <c r="BG796" s="107"/>
      <c r="BH796" s="107"/>
      <c r="BI796" s="107"/>
      <c r="BJ796" s="107"/>
      <c r="BK796" s="94">
        <f>SUM(BK789:BK795)</f>
        <v>1908010.67</v>
      </c>
      <c r="BL796" s="193">
        <f>BK796/E789</f>
        <v>1</v>
      </c>
      <c r="BM796" s="202"/>
      <c r="BN796" s="211"/>
      <c r="BO796" s="202"/>
    </row>
    <row r="797" spans="1:67" ht="15" customHeight="1" x14ac:dyDescent="0.25">
      <c r="A797" s="391">
        <v>91</v>
      </c>
      <c r="B797" s="384" t="s">
        <v>1405</v>
      </c>
      <c r="C797" s="386" t="s">
        <v>1403</v>
      </c>
      <c r="D797" s="385" t="s">
        <v>1813</v>
      </c>
      <c r="E797" s="390">
        <v>1672638.49</v>
      </c>
      <c r="F797" s="7" t="s">
        <v>1185</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6"/>
      <c r="AZ797" s="96"/>
      <c r="BA797" s="96"/>
      <c r="BB797" s="96"/>
      <c r="BC797" s="96"/>
      <c r="BD797" s="96"/>
      <c r="BE797" s="96"/>
      <c r="BF797" s="96"/>
      <c r="BG797" s="96"/>
      <c r="BH797" s="96"/>
      <c r="BI797" s="96"/>
      <c r="BJ797" s="96"/>
      <c r="BK797" s="98">
        <v>719562</v>
      </c>
      <c r="BL797" s="192"/>
      <c r="BM797" s="202">
        <v>10</v>
      </c>
      <c r="BN797" s="211">
        <v>720706</v>
      </c>
      <c r="BO797" s="202" t="s">
        <v>812</v>
      </c>
    </row>
    <row r="798" spans="1:67" x14ac:dyDescent="0.25">
      <c r="A798" s="391"/>
      <c r="B798" s="384"/>
      <c r="C798" s="386"/>
      <c r="D798" s="385"/>
      <c r="E798" s="390"/>
      <c r="F798" s="7" t="s">
        <v>1183</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6"/>
      <c r="AZ798" s="96"/>
      <c r="BA798" s="96"/>
      <c r="BB798" s="96"/>
      <c r="BC798" s="96"/>
      <c r="BD798" s="96"/>
      <c r="BE798" s="96"/>
      <c r="BF798" s="96"/>
      <c r="BG798" s="96"/>
      <c r="BH798" s="96"/>
      <c r="BI798" s="96"/>
      <c r="BJ798" s="96"/>
      <c r="BK798" s="98">
        <v>356575.52</v>
      </c>
      <c r="BL798" s="192"/>
      <c r="BM798" s="202">
        <v>3</v>
      </c>
      <c r="BN798" s="211">
        <v>443498</v>
      </c>
      <c r="BO798" s="202" t="s">
        <v>929</v>
      </c>
    </row>
    <row r="799" spans="1:67" x14ac:dyDescent="0.25">
      <c r="A799" s="391"/>
      <c r="B799" s="384"/>
      <c r="C799" s="386"/>
      <c r="D799" s="385"/>
      <c r="E799" s="390"/>
      <c r="F799" s="7" t="s">
        <v>1238</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6"/>
      <c r="AZ799" s="96"/>
      <c r="BA799" s="96"/>
      <c r="BB799" s="96"/>
      <c r="BC799" s="96"/>
      <c r="BD799" s="96"/>
      <c r="BE799" s="96"/>
      <c r="BF799" s="96"/>
      <c r="BG799" s="96"/>
      <c r="BH799" s="96"/>
      <c r="BI799" s="96"/>
      <c r="BJ799" s="96"/>
      <c r="BK799" s="98">
        <v>305878.86</v>
      </c>
      <c r="BL799" s="192"/>
      <c r="BM799" s="202">
        <v>6</v>
      </c>
      <c r="BN799" s="211">
        <v>363030</v>
      </c>
      <c r="BO799" s="202" t="s">
        <v>969</v>
      </c>
    </row>
    <row r="800" spans="1:67" x14ac:dyDescent="0.25">
      <c r="A800" s="391"/>
      <c r="B800" s="384"/>
      <c r="C800" s="386"/>
      <c r="D800" s="385"/>
      <c r="E800" s="390"/>
      <c r="F800" s="7" t="s">
        <v>1180</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6"/>
      <c r="AZ800" s="96"/>
      <c r="BA800" s="96"/>
      <c r="BB800" s="96"/>
      <c r="BC800" s="96"/>
      <c r="BD800" s="96"/>
      <c r="BE800" s="96"/>
      <c r="BF800" s="96"/>
      <c r="BG800" s="96"/>
      <c r="BH800" s="96"/>
      <c r="BI800" s="96"/>
      <c r="BJ800" s="96"/>
      <c r="BK800" s="98">
        <v>180000</v>
      </c>
      <c r="BL800" s="192"/>
      <c r="BM800" s="202">
        <v>3</v>
      </c>
      <c r="BN800" s="211">
        <v>75000</v>
      </c>
      <c r="BO800" s="202" t="s">
        <v>930</v>
      </c>
    </row>
    <row r="801" spans="1:67" x14ac:dyDescent="0.25">
      <c r="A801" s="391"/>
      <c r="B801" s="384"/>
      <c r="C801" s="386"/>
      <c r="D801" s="385"/>
      <c r="E801" s="390"/>
      <c r="F801" s="7" t="s">
        <v>1182</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6"/>
      <c r="AZ801" s="96"/>
      <c r="BA801" s="96"/>
      <c r="BB801" s="96"/>
      <c r="BC801" s="96"/>
      <c r="BD801" s="96"/>
      <c r="BE801" s="96"/>
      <c r="BF801" s="96"/>
      <c r="BG801" s="96"/>
      <c r="BH801" s="96"/>
      <c r="BI801" s="96"/>
      <c r="BJ801" s="96"/>
      <c r="BK801" s="98">
        <v>50000</v>
      </c>
      <c r="BL801" s="192"/>
      <c r="BM801" s="202">
        <v>1</v>
      </c>
      <c r="BN801" s="211">
        <v>50000</v>
      </c>
      <c r="BO801" s="202" t="s">
        <v>75</v>
      </c>
    </row>
    <row r="802" spans="1:67" ht="14.25" customHeight="1" x14ac:dyDescent="0.25">
      <c r="A802" s="391"/>
      <c r="B802" s="384"/>
      <c r="C802" s="386"/>
      <c r="D802" s="385"/>
      <c r="E802" s="390"/>
      <c r="F802" s="7" t="s">
        <v>1198</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6"/>
      <c r="AZ802" s="96"/>
      <c r="BA802" s="96"/>
      <c r="BB802" s="96"/>
      <c r="BC802" s="96"/>
      <c r="BD802" s="96"/>
      <c r="BE802" s="96"/>
      <c r="BF802" s="96"/>
      <c r="BG802" s="96"/>
      <c r="BH802" s="96"/>
      <c r="BI802" s="96"/>
      <c r="BJ802" s="96"/>
      <c r="BK802" s="98">
        <v>50000</v>
      </c>
      <c r="BL802" s="192"/>
      <c r="BM802" s="202">
        <v>1</v>
      </c>
      <c r="BN802" s="211">
        <v>50000</v>
      </c>
      <c r="BO802" s="202" t="s">
        <v>76</v>
      </c>
    </row>
    <row r="803" spans="1:67" ht="14.25" customHeight="1" x14ac:dyDescent="0.25">
      <c r="A803" s="391"/>
      <c r="B803" s="384"/>
      <c r="C803" s="386"/>
      <c r="D803" s="385"/>
      <c r="E803" s="390"/>
      <c r="F803" s="77" t="s">
        <v>1184</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6"/>
      <c r="AZ803" s="96"/>
      <c r="BA803" s="96"/>
      <c r="BB803" s="96"/>
      <c r="BC803" s="96"/>
      <c r="BD803" s="96"/>
      <c r="BE803" s="96"/>
      <c r="BF803" s="96"/>
      <c r="BG803" s="96"/>
      <c r="BH803" s="96"/>
      <c r="BI803" s="96"/>
      <c r="BJ803" s="96"/>
      <c r="BK803" s="98">
        <v>10622.11</v>
      </c>
      <c r="BL803" s="192"/>
      <c r="BM803" s="202"/>
      <c r="BN803" s="211"/>
      <c r="BO803" s="202"/>
    </row>
    <row r="804" spans="1:67" x14ac:dyDescent="0.25">
      <c r="A804" s="69"/>
      <c r="B804" s="23" t="s">
        <v>132</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c r="BC804" s="107"/>
      <c r="BD804" s="107"/>
      <c r="BE804" s="107"/>
      <c r="BF804" s="107"/>
      <c r="BG804" s="107"/>
      <c r="BH804" s="107"/>
      <c r="BI804" s="107"/>
      <c r="BJ804" s="107"/>
      <c r="BK804" s="94">
        <f>SUM(BK797:BK803)</f>
        <v>1672638.49</v>
      </c>
      <c r="BL804" s="193">
        <f>BK804/E797</f>
        <v>1</v>
      </c>
      <c r="BM804" s="202"/>
      <c r="BN804" s="211"/>
      <c r="BO804" s="202"/>
    </row>
    <row r="805" spans="1:67" x14ac:dyDescent="0.25">
      <c r="A805" s="339">
        <v>92</v>
      </c>
      <c r="B805" s="345" t="s">
        <v>1406</v>
      </c>
      <c r="C805" s="359" t="s">
        <v>1407</v>
      </c>
      <c r="D805" s="371" t="s">
        <v>475</v>
      </c>
      <c r="E805" s="365">
        <v>1565409.03</v>
      </c>
      <c r="F805" s="7" t="s">
        <v>1174</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6"/>
      <c r="AZ805" s="96"/>
      <c r="BA805" s="96"/>
      <c r="BB805" s="96"/>
      <c r="BC805" s="96"/>
      <c r="BD805" s="96"/>
      <c r="BE805" s="96"/>
      <c r="BF805" s="96"/>
      <c r="BG805" s="96"/>
      <c r="BH805" s="96"/>
      <c r="BI805" s="96"/>
      <c r="BJ805" s="96"/>
      <c r="BK805" s="98">
        <v>232081</v>
      </c>
      <c r="BL805" s="192"/>
      <c r="BM805" s="202">
        <v>2</v>
      </c>
      <c r="BN805" s="211">
        <v>152298.6</v>
      </c>
      <c r="BO805" s="202" t="s">
        <v>427</v>
      </c>
    </row>
    <row r="806" spans="1:67" x14ac:dyDescent="0.25">
      <c r="A806" s="340"/>
      <c r="B806" s="346"/>
      <c r="C806" s="360"/>
      <c r="D806" s="375"/>
      <c r="E806" s="366"/>
      <c r="F806" s="7" t="s">
        <v>1091</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6"/>
      <c r="AZ806" s="96"/>
      <c r="BA806" s="96"/>
      <c r="BB806" s="96"/>
      <c r="BC806" s="96"/>
      <c r="BD806" s="96"/>
      <c r="BE806" s="96"/>
      <c r="BF806" s="96"/>
      <c r="BG806" s="96"/>
      <c r="BH806" s="96"/>
      <c r="BI806" s="96"/>
      <c r="BJ806" s="96"/>
      <c r="BK806" s="98">
        <v>123772</v>
      </c>
      <c r="BL806" s="192"/>
      <c r="BM806" s="202">
        <v>0</v>
      </c>
      <c r="BN806" s="211">
        <v>0</v>
      </c>
      <c r="BO806" s="202" t="s">
        <v>931</v>
      </c>
    </row>
    <row r="807" spans="1:67" x14ac:dyDescent="0.25">
      <c r="A807" s="340"/>
      <c r="B807" s="346"/>
      <c r="C807" s="360"/>
      <c r="D807" s="375"/>
      <c r="E807" s="366"/>
      <c r="F807" s="7" t="s">
        <v>1092</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6"/>
      <c r="AZ807" s="96"/>
      <c r="BA807" s="96"/>
      <c r="BB807" s="96"/>
      <c r="BC807" s="96"/>
      <c r="BD807" s="96"/>
      <c r="BE807" s="96"/>
      <c r="BF807" s="96"/>
      <c r="BG807" s="96"/>
      <c r="BH807" s="96"/>
      <c r="BI807" s="96"/>
      <c r="BJ807" s="96"/>
      <c r="BK807" s="98">
        <v>247580</v>
      </c>
      <c r="BL807" s="192"/>
      <c r="BM807" s="202">
        <v>1</v>
      </c>
      <c r="BN807" s="211">
        <v>104118.34</v>
      </c>
      <c r="BO807" s="202" t="s">
        <v>428</v>
      </c>
    </row>
    <row r="808" spans="1:67" x14ac:dyDescent="0.25">
      <c r="A808" s="340"/>
      <c r="B808" s="346"/>
      <c r="C808" s="360"/>
      <c r="D808" s="375"/>
      <c r="E808" s="366"/>
      <c r="F808" s="7" t="s">
        <v>1115</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6"/>
      <c r="AZ808" s="96"/>
      <c r="BA808" s="96"/>
      <c r="BB808" s="96"/>
      <c r="BC808" s="96"/>
      <c r="BD808" s="96"/>
      <c r="BE808" s="96"/>
      <c r="BF808" s="96"/>
      <c r="BG808" s="96"/>
      <c r="BH808" s="96"/>
      <c r="BI808" s="96"/>
      <c r="BJ808" s="96"/>
      <c r="BK808" s="98">
        <v>154721</v>
      </c>
      <c r="BL808" s="192"/>
      <c r="BM808" s="202">
        <v>1</v>
      </c>
      <c r="BN808" s="211">
        <v>50000</v>
      </c>
      <c r="BO808" s="202" t="s">
        <v>932</v>
      </c>
    </row>
    <row r="809" spans="1:67" x14ac:dyDescent="0.25">
      <c r="A809" s="340"/>
      <c r="B809" s="346"/>
      <c r="C809" s="360"/>
      <c r="D809" s="375"/>
      <c r="E809" s="366"/>
      <c r="F809" s="7" t="s">
        <v>1093</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6"/>
      <c r="AZ809" s="96"/>
      <c r="BA809" s="96"/>
      <c r="BB809" s="96"/>
      <c r="BC809" s="96"/>
      <c r="BD809" s="96"/>
      <c r="BE809" s="96"/>
      <c r="BF809" s="96"/>
      <c r="BG809" s="96"/>
      <c r="BH809" s="96"/>
      <c r="BI809" s="96"/>
      <c r="BJ809" s="96"/>
      <c r="BK809" s="98">
        <v>683487</v>
      </c>
      <c r="BL809" s="192"/>
      <c r="BM809" s="202">
        <v>6</v>
      </c>
      <c r="BN809" s="211">
        <v>491727</v>
      </c>
      <c r="BO809" s="202" t="s">
        <v>933</v>
      </c>
    </row>
    <row r="810" spans="1:67" x14ac:dyDescent="0.25">
      <c r="A810" s="341"/>
      <c r="B810" s="347"/>
      <c r="C810" s="361"/>
      <c r="D810" s="376"/>
      <c r="E810" s="367"/>
      <c r="F810" s="7" t="s">
        <v>1143</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6"/>
      <c r="AZ810" s="96"/>
      <c r="BA810" s="96"/>
      <c r="BB810" s="96"/>
      <c r="BC810" s="96"/>
      <c r="BD810" s="96"/>
      <c r="BE810" s="96"/>
      <c r="BF810" s="96"/>
      <c r="BG810" s="96"/>
      <c r="BH810" s="96"/>
      <c r="BI810" s="96"/>
      <c r="BJ810" s="96"/>
      <c r="BK810" s="98">
        <v>123768</v>
      </c>
      <c r="BL810" s="192"/>
      <c r="BM810" s="202"/>
      <c r="BN810" s="211"/>
      <c r="BO810" s="202" t="s">
        <v>931</v>
      </c>
    </row>
    <row r="811" spans="1:67" x14ac:dyDescent="0.25">
      <c r="A811" s="69"/>
      <c r="B811" s="23" t="s">
        <v>132</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107"/>
      <c r="AZ811" s="107"/>
      <c r="BA811" s="107"/>
      <c r="BB811" s="107"/>
      <c r="BC811" s="107"/>
      <c r="BD811" s="107"/>
      <c r="BE811" s="107"/>
      <c r="BF811" s="107"/>
      <c r="BG811" s="107"/>
      <c r="BH811" s="107"/>
      <c r="BI811" s="107"/>
      <c r="BJ811" s="107"/>
      <c r="BK811" s="94">
        <f>SUM(BK805:BK810)</f>
        <v>1565409</v>
      </c>
      <c r="BL811" s="193">
        <f>BK811/E805</f>
        <v>0.99999998083567976</v>
      </c>
      <c r="BM811" s="202"/>
      <c r="BN811" s="211"/>
      <c r="BO811" s="202"/>
    </row>
    <row r="812" spans="1:67" x14ac:dyDescent="0.25">
      <c r="A812" s="339">
        <v>93</v>
      </c>
      <c r="B812" s="345" t="s">
        <v>1409</v>
      </c>
      <c r="C812" s="359" t="s">
        <v>1410</v>
      </c>
      <c r="D812" s="371" t="s">
        <v>476</v>
      </c>
      <c r="E812" s="180"/>
      <c r="F812" s="7" t="s">
        <v>1408</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6"/>
      <c r="AZ812" s="96"/>
      <c r="BA812" s="96"/>
      <c r="BB812" s="96"/>
      <c r="BC812" s="96"/>
      <c r="BD812" s="96"/>
      <c r="BE812" s="96"/>
      <c r="BF812" s="96"/>
      <c r="BG812" s="96"/>
      <c r="BH812" s="96"/>
      <c r="BI812" s="96"/>
      <c r="BJ812" s="96"/>
      <c r="BK812" s="98">
        <v>760000</v>
      </c>
      <c r="BL812" s="192"/>
      <c r="BM812" s="202">
        <v>20</v>
      </c>
      <c r="BN812" s="211">
        <v>800000</v>
      </c>
      <c r="BO812" s="202"/>
    </row>
    <row r="813" spans="1:67" x14ac:dyDescent="0.25">
      <c r="A813" s="340"/>
      <c r="B813" s="346"/>
      <c r="C813" s="360"/>
      <c r="D813" s="375"/>
      <c r="E813" s="139"/>
      <c r="F813" s="7" t="s">
        <v>1182</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6"/>
      <c r="AZ813" s="96"/>
      <c r="BA813" s="96"/>
      <c r="BB813" s="96"/>
      <c r="BC813" s="96"/>
      <c r="BD813" s="96"/>
      <c r="BE813" s="96"/>
      <c r="BF813" s="96"/>
      <c r="BG813" s="96"/>
      <c r="BH813" s="96"/>
      <c r="BI813" s="96"/>
      <c r="BJ813" s="96"/>
      <c r="BK813" s="98">
        <v>700000</v>
      </c>
      <c r="BL813" s="192"/>
      <c r="BM813" s="202"/>
      <c r="BN813" s="211"/>
      <c r="BO813" s="202"/>
    </row>
    <row r="814" spans="1:67" x14ac:dyDescent="0.25">
      <c r="A814" s="340"/>
      <c r="B814" s="346"/>
      <c r="C814" s="360"/>
      <c r="D814" s="375"/>
      <c r="E814" s="142">
        <v>2260000</v>
      </c>
      <c r="F814" s="7" t="s">
        <v>206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6"/>
      <c r="AZ814" s="96"/>
      <c r="BA814" s="96"/>
      <c r="BB814" s="96"/>
      <c r="BC814" s="96"/>
      <c r="BD814" s="96"/>
      <c r="BE814" s="96"/>
      <c r="BF814" s="96"/>
      <c r="BG814" s="96"/>
      <c r="BH814" s="96"/>
      <c r="BI814" s="96"/>
      <c r="BJ814" s="96"/>
      <c r="BK814" s="98">
        <v>500000</v>
      </c>
      <c r="BL814" s="192"/>
      <c r="BM814" s="202"/>
      <c r="BN814" s="211"/>
      <c r="BO814" s="202"/>
    </row>
    <row r="815" spans="1:67" x14ac:dyDescent="0.25">
      <c r="A815" s="340"/>
      <c r="B815" s="346"/>
      <c r="C815" s="360"/>
      <c r="D815" s="375"/>
      <c r="E815" s="139"/>
      <c r="F815" s="7" t="s">
        <v>207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6"/>
      <c r="AZ815" s="96"/>
      <c r="BA815" s="96"/>
      <c r="BB815" s="96"/>
      <c r="BC815" s="96"/>
      <c r="BD815" s="96"/>
      <c r="BE815" s="96"/>
      <c r="BF815" s="96"/>
      <c r="BG815" s="96"/>
      <c r="BH815" s="96"/>
      <c r="BI815" s="96"/>
      <c r="BJ815" s="96"/>
      <c r="BK815" s="98">
        <v>15000</v>
      </c>
      <c r="BL815" s="192"/>
      <c r="BM815" s="202"/>
      <c r="BN815" s="211"/>
      <c r="BO815" s="202"/>
    </row>
    <row r="816" spans="1:67" x14ac:dyDescent="0.25">
      <c r="A816" s="340"/>
      <c r="B816" s="346"/>
      <c r="C816" s="360"/>
      <c r="D816" s="375"/>
      <c r="E816" s="139"/>
      <c r="F816" s="7" t="s">
        <v>1183</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6"/>
      <c r="AZ816" s="96"/>
      <c r="BA816" s="96"/>
      <c r="BB816" s="96"/>
      <c r="BC816" s="96"/>
      <c r="BD816" s="96"/>
      <c r="BE816" s="96"/>
      <c r="BF816" s="96"/>
      <c r="BG816" s="96"/>
      <c r="BH816" s="96"/>
      <c r="BI816" s="96"/>
      <c r="BJ816" s="96"/>
      <c r="BK816" s="98">
        <v>235000</v>
      </c>
      <c r="BL816" s="192"/>
      <c r="BM816" s="202">
        <v>9</v>
      </c>
      <c r="BN816" s="211">
        <v>539563</v>
      </c>
      <c r="BO816" s="202"/>
    </row>
    <row r="817" spans="1:67" x14ac:dyDescent="0.25">
      <c r="A817" s="341"/>
      <c r="B817" s="347"/>
      <c r="C817" s="361"/>
      <c r="D817" s="376"/>
      <c r="E817" s="17"/>
      <c r="F817" s="7" t="s">
        <v>1180</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6"/>
      <c r="AZ817" s="96"/>
      <c r="BA817" s="96"/>
      <c r="BB817" s="96"/>
      <c r="BC817" s="96"/>
      <c r="BD817" s="96"/>
      <c r="BE817" s="96"/>
      <c r="BF817" s="96"/>
      <c r="BG817" s="96"/>
      <c r="BH817" s="96"/>
      <c r="BI817" s="96"/>
      <c r="BJ817" s="96"/>
      <c r="BK817" s="98">
        <v>50000</v>
      </c>
      <c r="BL817" s="192"/>
      <c r="BM817" s="202"/>
      <c r="BN817" s="211"/>
      <c r="BO817" s="202"/>
    </row>
    <row r="818" spans="1:67" x14ac:dyDescent="0.25">
      <c r="A818" s="69"/>
      <c r="B818" s="23" t="s">
        <v>132</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107"/>
      <c r="AZ818" s="107"/>
      <c r="BA818" s="107"/>
      <c r="BB818" s="107"/>
      <c r="BC818" s="107"/>
      <c r="BD818" s="107"/>
      <c r="BE818" s="107"/>
      <c r="BF818" s="107"/>
      <c r="BG818" s="107"/>
      <c r="BH818" s="107"/>
      <c r="BI818" s="107"/>
      <c r="BJ818" s="107"/>
      <c r="BK818" s="94">
        <f>SUM(BK812:BK817)</f>
        <v>2260000</v>
      </c>
      <c r="BL818" s="193">
        <f>BK818/E814</f>
        <v>1</v>
      </c>
      <c r="BM818" s="202"/>
      <c r="BN818" s="211"/>
      <c r="BO818" s="202"/>
    </row>
    <row r="819" spans="1:67" x14ac:dyDescent="0.25">
      <c r="A819" s="339">
        <v>94</v>
      </c>
      <c r="B819" s="419" t="s">
        <v>209</v>
      </c>
      <c r="C819" s="431" t="s">
        <v>210</v>
      </c>
      <c r="D819" s="429" t="s">
        <v>1731</v>
      </c>
      <c r="E819" s="359">
        <v>3181832.3600000003</v>
      </c>
      <c r="F819" s="7" t="s">
        <v>1238</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6"/>
      <c r="AZ819" s="96"/>
      <c r="BA819" s="96"/>
      <c r="BB819" s="96"/>
      <c r="BC819" s="96"/>
      <c r="BD819" s="96"/>
      <c r="BE819" s="96"/>
      <c r="BF819" s="96"/>
      <c r="BG819" s="96"/>
      <c r="BH819" s="96"/>
      <c r="BI819" s="96"/>
      <c r="BJ819" s="96"/>
      <c r="BK819" s="98">
        <v>266574.82</v>
      </c>
      <c r="BL819" s="192"/>
      <c r="BM819" s="202">
        <v>6</v>
      </c>
      <c r="BN819" s="320">
        <v>336973</v>
      </c>
      <c r="BO819" s="202" t="s">
        <v>104</v>
      </c>
    </row>
    <row r="820" spans="1:67" x14ac:dyDescent="0.25">
      <c r="A820" s="340"/>
      <c r="B820" s="420"/>
      <c r="C820" s="432"/>
      <c r="D820" s="478"/>
      <c r="E820" s="360"/>
      <c r="F820" s="7" t="s">
        <v>1180</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6"/>
      <c r="AZ820" s="96"/>
      <c r="BA820" s="96"/>
      <c r="BB820" s="96"/>
      <c r="BC820" s="96"/>
      <c r="BD820" s="96"/>
      <c r="BE820" s="96"/>
      <c r="BF820" s="96"/>
      <c r="BG820" s="96"/>
      <c r="BH820" s="96"/>
      <c r="BI820" s="96"/>
      <c r="BJ820" s="96"/>
      <c r="BK820" s="98">
        <f t="shared" ref="BK820:BK830" si="6">SUM(G820:N820)</f>
        <v>200000</v>
      </c>
      <c r="BL820" s="192"/>
      <c r="BM820" s="202">
        <v>6</v>
      </c>
      <c r="BN820" s="320">
        <v>180000</v>
      </c>
      <c r="BO820" s="202" t="s">
        <v>105</v>
      </c>
    </row>
    <row r="821" spans="1:67" x14ac:dyDescent="0.25">
      <c r="A821" s="340"/>
      <c r="B821" s="420"/>
      <c r="C821" s="432"/>
      <c r="D821" s="478"/>
      <c r="E821" s="360"/>
      <c r="F821" s="7" t="s">
        <v>1182</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6"/>
      <c r="AZ821" s="96"/>
      <c r="BA821" s="96"/>
      <c r="BB821" s="96"/>
      <c r="BC821" s="96"/>
      <c r="BD821" s="96"/>
      <c r="BE821" s="96"/>
      <c r="BF821" s="96"/>
      <c r="BG821" s="96"/>
      <c r="BH821" s="96"/>
      <c r="BI821" s="96"/>
      <c r="BJ821" s="96"/>
      <c r="BK821" s="98">
        <f t="shared" si="6"/>
        <v>40000</v>
      </c>
      <c r="BL821" s="192"/>
      <c r="BM821" s="202"/>
      <c r="BN821" s="320"/>
      <c r="BO821" s="202" t="s">
        <v>29</v>
      </c>
    </row>
    <row r="822" spans="1:67" x14ac:dyDescent="0.25">
      <c r="A822" s="340"/>
      <c r="B822" s="420"/>
      <c r="C822" s="432"/>
      <c r="D822" s="478"/>
      <c r="E822" s="360"/>
      <c r="F822" s="7" t="s">
        <v>1336</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6"/>
      <c r="AZ822" s="96"/>
      <c r="BA822" s="96"/>
      <c r="BB822" s="96"/>
      <c r="BC822" s="96"/>
      <c r="BD822" s="96"/>
      <c r="BE822" s="96"/>
      <c r="BF822" s="96"/>
      <c r="BG822" s="96"/>
      <c r="BH822" s="96"/>
      <c r="BI822" s="96"/>
      <c r="BJ822" s="96"/>
      <c r="BK822" s="98">
        <f t="shared" si="6"/>
        <v>500000</v>
      </c>
      <c r="BL822" s="192"/>
      <c r="BM822" s="202">
        <v>8</v>
      </c>
      <c r="BN822" s="320">
        <v>601300</v>
      </c>
      <c r="BO822" s="202" t="s">
        <v>30</v>
      </c>
    </row>
    <row r="823" spans="1:67" ht="30" x14ac:dyDescent="0.25">
      <c r="A823" s="340"/>
      <c r="B823" s="420"/>
      <c r="C823" s="432"/>
      <c r="D823" s="478"/>
      <c r="E823" s="360"/>
      <c r="F823" s="7" t="s">
        <v>208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6"/>
      <c r="AZ823" s="96"/>
      <c r="BA823" s="96"/>
      <c r="BB823" s="96"/>
      <c r="BC823" s="96"/>
      <c r="BD823" s="96"/>
      <c r="BE823" s="96"/>
      <c r="BF823" s="96"/>
      <c r="BG823" s="96"/>
      <c r="BH823" s="96"/>
      <c r="BI823" s="96"/>
      <c r="BJ823" s="96"/>
      <c r="BK823" s="98">
        <v>200000</v>
      </c>
      <c r="BL823" s="192"/>
      <c r="BM823" s="202">
        <v>5</v>
      </c>
      <c r="BN823" s="320">
        <v>310000</v>
      </c>
      <c r="BO823" s="321" t="s">
        <v>106</v>
      </c>
    </row>
    <row r="824" spans="1:67" x14ac:dyDescent="0.25">
      <c r="A824" s="340"/>
      <c r="B824" s="420"/>
      <c r="C824" s="432"/>
      <c r="D824" s="478"/>
      <c r="E824" s="360"/>
      <c r="F824" s="7" t="s">
        <v>211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6"/>
      <c r="AZ824" s="96"/>
      <c r="BA824" s="96"/>
      <c r="BB824" s="96"/>
      <c r="BC824" s="96"/>
      <c r="BD824" s="96"/>
      <c r="BE824" s="96"/>
      <c r="BF824" s="96"/>
      <c r="BG824" s="96"/>
      <c r="BH824" s="96"/>
      <c r="BI824" s="96"/>
      <c r="BJ824" s="96"/>
      <c r="BK824" s="98">
        <v>1232192</v>
      </c>
      <c r="BL824" s="192"/>
      <c r="BM824" s="202">
        <v>17</v>
      </c>
      <c r="BN824" s="320">
        <v>1253228</v>
      </c>
      <c r="BO824" s="202" t="s">
        <v>107</v>
      </c>
    </row>
    <row r="825" spans="1:67" x14ac:dyDescent="0.25">
      <c r="A825" s="340"/>
      <c r="B825" s="420"/>
      <c r="C825" s="432"/>
      <c r="D825" s="478"/>
      <c r="E825" s="360"/>
      <c r="F825" s="7" t="s">
        <v>212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6"/>
      <c r="AZ825" s="96"/>
      <c r="BA825" s="96"/>
      <c r="BB825" s="96"/>
      <c r="BC825" s="96"/>
      <c r="BD825" s="96"/>
      <c r="BE825" s="96"/>
      <c r="BF825" s="96"/>
      <c r="BG825" s="96"/>
      <c r="BH825" s="96"/>
      <c r="BI825" s="96"/>
      <c r="BJ825" s="96"/>
      <c r="BK825" s="98">
        <v>144861.17000000001</v>
      </c>
      <c r="BL825" s="192"/>
      <c r="BM825" s="202">
        <v>1</v>
      </c>
      <c r="BN825" s="320">
        <v>126792</v>
      </c>
      <c r="BO825" s="202" t="s">
        <v>31</v>
      </c>
    </row>
    <row r="826" spans="1:67" x14ac:dyDescent="0.25">
      <c r="A826" s="340"/>
      <c r="B826" s="420"/>
      <c r="C826" s="432"/>
      <c r="D826" s="478"/>
      <c r="E826" s="360"/>
      <c r="F826" s="7" t="s">
        <v>1316</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6"/>
      <c r="AZ826" s="96"/>
      <c r="BA826" s="96"/>
      <c r="BB826" s="96"/>
      <c r="BC826" s="96"/>
      <c r="BD826" s="96"/>
      <c r="BE826" s="96"/>
      <c r="BF826" s="96"/>
      <c r="BG826" s="96"/>
      <c r="BH826" s="96"/>
      <c r="BI826" s="96"/>
      <c r="BJ826" s="96"/>
      <c r="BK826" s="98">
        <f t="shared" si="6"/>
        <v>9000</v>
      </c>
      <c r="BL826" s="192"/>
      <c r="BM826" s="202"/>
      <c r="BN826" s="320"/>
      <c r="BO826" s="202"/>
    </row>
    <row r="827" spans="1:67" x14ac:dyDescent="0.25">
      <c r="A827" s="340"/>
      <c r="B827" s="420"/>
      <c r="C827" s="432"/>
      <c r="D827" s="478"/>
      <c r="E827" s="360"/>
      <c r="F827" s="7" t="s">
        <v>1185</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6"/>
      <c r="AZ827" s="96"/>
      <c r="BA827" s="96"/>
      <c r="BB827" s="96"/>
      <c r="BC827" s="96"/>
      <c r="BD827" s="96"/>
      <c r="BE827" s="96"/>
      <c r="BF827" s="96"/>
      <c r="BG827" s="96"/>
      <c r="BH827" s="96"/>
      <c r="BI827" s="96"/>
      <c r="BJ827" s="96"/>
      <c r="BK827" s="98">
        <v>50000</v>
      </c>
      <c r="BL827" s="192"/>
      <c r="BM827" s="202"/>
      <c r="BN827" s="211"/>
      <c r="BO827" s="202"/>
    </row>
    <row r="828" spans="1:67" x14ac:dyDescent="0.25">
      <c r="A828" s="340"/>
      <c r="B828" s="420"/>
      <c r="C828" s="432"/>
      <c r="D828" s="478"/>
      <c r="E828" s="360"/>
      <c r="F828" s="7" t="s">
        <v>1183</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6"/>
      <c r="AZ828" s="96"/>
      <c r="BA828" s="96"/>
      <c r="BB828" s="96"/>
      <c r="BC828" s="96"/>
      <c r="BD828" s="96"/>
      <c r="BE828" s="96"/>
      <c r="BF828" s="96"/>
      <c r="BG828" s="96"/>
      <c r="BH828" s="96"/>
      <c r="BI828" s="96"/>
      <c r="BJ828" s="96"/>
      <c r="BK828" s="98">
        <v>58552</v>
      </c>
      <c r="BL828" s="192"/>
      <c r="BM828" s="202"/>
      <c r="BN828" s="211"/>
      <c r="BO828" s="202"/>
    </row>
    <row r="829" spans="1:67" x14ac:dyDescent="0.25">
      <c r="A829" s="340"/>
      <c r="B829" s="420"/>
      <c r="C829" s="432"/>
      <c r="D829" s="478"/>
      <c r="E829" s="360"/>
      <c r="F829" s="7" t="s">
        <v>1198</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6"/>
      <c r="AZ829" s="96"/>
      <c r="BA829" s="96"/>
      <c r="BB829" s="96"/>
      <c r="BC829" s="96"/>
      <c r="BD829" s="96"/>
      <c r="BE829" s="96"/>
      <c r="BF829" s="96"/>
      <c r="BG829" s="96"/>
      <c r="BH829" s="96"/>
      <c r="BI829" s="96"/>
      <c r="BJ829" s="96"/>
      <c r="BK829" s="98">
        <f t="shared" si="6"/>
        <v>260000</v>
      </c>
      <c r="BL829" s="192"/>
      <c r="BM829" s="202"/>
      <c r="BN829" s="211"/>
      <c r="BO829" s="202"/>
    </row>
    <row r="830" spans="1:67" x14ac:dyDescent="0.25">
      <c r="A830" s="341"/>
      <c r="B830" s="421"/>
      <c r="C830" s="433"/>
      <c r="D830" s="430"/>
      <c r="E830" s="361"/>
      <c r="F830" s="7" t="s">
        <v>1184</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6"/>
      <c r="AZ830" s="96"/>
      <c r="BA830" s="96"/>
      <c r="BB830" s="96"/>
      <c r="BC830" s="96"/>
      <c r="BD830" s="96"/>
      <c r="BE830" s="96"/>
      <c r="BF830" s="96"/>
      <c r="BG830" s="96"/>
      <c r="BH830" s="96"/>
      <c r="BI830" s="96"/>
      <c r="BJ830" s="96"/>
      <c r="BK830" s="98">
        <f t="shared" si="6"/>
        <v>220653</v>
      </c>
      <c r="BL830" s="192"/>
      <c r="BM830" s="202"/>
      <c r="BN830" s="211"/>
      <c r="BO830" s="202"/>
    </row>
    <row r="831" spans="1:67" x14ac:dyDescent="0.25">
      <c r="A831" s="69"/>
      <c r="B831" s="36" t="s">
        <v>132</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107"/>
      <c r="AZ831" s="107"/>
      <c r="BA831" s="107"/>
      <c r="BB831" s="107"/>
      <c r="BC831" s="107"/>
      <c r="BD831" s="107"/>
      <c r="BE831" s="107"/>
      <c r="BF831" s="107"/>
      <c r="BG831" s="107"/>
      <c r="BH831" s="107"/>
      <c r="BI831" s="107"/>
      <c r="BJ831" s="107"/>
      <c r="BK831" s="94">
        <f>SUM(BK819:BK830)</f>
        <v>3181832.99</v>
      </c>
      <c r="BL831" s="193">
        <f>BK831/E819</f>
        <v>1.0000001979991178</v>
      </c>
      <c r="BM831" s="202"/>
      <c r="BN831" s="211"/>
      <c r="BO831" s="202"/>
    </row>
    <row r="832" spans="1:67" x14ac:dyDescent="0.25">
      <c r="A832" s="339">
        <v>95</v>
      </c>
      <c r="B832" s="419" t="s">
        <v>213</v>
      </c>
      <c r="C832" s="431" t="s">
        <v>214</v>
      </c>
      <c r="D832" s="429" t="s">
        <v>1732</v>
      </c>
      <c r="E832" s="416">
        <v>1719080.3599999999</v>
      </c>
      <c r="F832" s="7" t="s">
        <v>1174</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6"/>
      <c r="AZ832" s="96"/>
      <c r="BA832" s="96"/>
      <c r="BB832" s="96"/>
      <c r="BC832" s="96"/>
      <c r="BD832" s="96"/>
      <c r="BE832" s="96"/>
      <c r="BF832" s="96"/>
      <c r="BG832" s="96"/>
      <c r="BH832" s="96"/>
      <c r="BI832" s="96"/>
      <c r="BJ832" s="96"/>
      <c r="BK832" s="98">
        <v>100898.32</v>
      </c>
      <c r="BL832" s="192"/>
      <c r="BM832" s="202"/>
      <c r="BN832" s="211"/>
      <c r="BO832" s="202"/>
    </row>
    <row r="833" spans="1:67" x14ac:dyDescent="0.25">
      <c r="A833" s="340"/>
      <c r="B833" s="420"/>
      <c r="C833" s="432"/>
      <c r="D833" s="478"/>
      <c r="E833" s="417"/>
      <c r="F833" s="7" t="s">
        <v>1120</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6"/>
      <c r="AZ833" s="96"/>
      <c r="BA833" s="96"/>
      <c r="BB833" s="96"/>
      <c r="BC833" s="96"/>
      <c r="BD833" s="96"/>
      <c r="BE833" s="96"/>
      <c r="BF833" s="96"/>
      <c r="BG833" s="96"/>
      <c r="BH833" s="96"/>
      <c r="BI833" s="96"/>
      <c r="BJ833" s="96"/>
      <c r="BK833" s="98">
        <v>1042965.17</v>
      </c>
      <c r="BL833" s="192"/>
      <c r="BM833" s="202">
        <v>11</v>
      </c>
      <c r="BN833" s="211">
        <v>1023255</v>
      </c>
      <c r="BO833" s="202"/>
    </row>
    <row r="834" spans="1:67" x14ac:dyDescent="0.25">
      <c r="A834" s="340"/>
      <c r="B834" s="420"/>
      <c r="C834" s="432"/>
      <c r="D834" s="478"/>
      <c r="E834" s="417"/>
      <c r="F834" s="7" t="s">
        <v>1121</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6"/>
      <c r="AZ834" s="96"/>
      <c r="BA834" s="96"/>
      <c r="BB834" s="96"/>
      <c r="BC834" s="96"/>
      <c r="BD834" s="96"/>
      <c r="BE834" s="96"/>
      <c r="BF834" s="96"/>
      <c r="BG834" s="96"/>
      <c r="BH834" s="96"/>
      <c r="BI834" s="96"/>
      <c r="BJ834" s="96"/>
      <c r="BK834" s="98">
        <v>100000</v>
      </c>
      <c r="BL834" s="192"/>
      <c r="BM834" s="202"/>
      <c r="BN834" s="211"/>
      <c r="BO834" s="202"/>
    </row>
    <row r="835" spans="1:67" x14ac:dyDescent="0.25">
      <c r="A835" s="340"/>
      <c r="B835" s="420"/>
      <c r="C835" s="432"/>
      <c r="D835" s="478"/>
      <c r="E835" s="417"/>
      <c r="F835" s="7" t="s">
        <v>1214</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6"/>
      <c r="AZ835" s="96"/>
      <c r="BA835" s="96"/>
      <c r="BB835" s="96"/>
      <c r="BC835" s="96"/>
      <c r="BD835" s="96"/>
      <c r="BE835" s="96"/>
      <c r="BF835" s="96"/>
      <c r="BG835" s="96"/>
      <c r="BH835" s="96"/>
      <c r="BI835" s="96"/>
      <c r="BJ835" s="96"/>
      <c r="BK835" s="98">
        <v>60000</v>
      </c>
      <c r="BL835" s="192"/>
      <c r="BM835" s="202"/>
      <c r="BN835" s="211"/>
      <c r="BO835" s="202"/>
    </row>
    <row r="836" spans="1:67" x14ac:dyDescent="0.25">
      <c r="A836" s="340"/>
      <c r="B836" s="420"/>
      <c r="C836" s="432"/>
      <c r="D836" s="478"/>
      <c r="E836" s="417"/>
      <c r="F836" s="7" t="s">
        <v>1114</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6"/>
      <c r="AZ836" s="96"/>
      <c r="BA836" s="96"/>
      <c r="BB836" s="96"/>
      <c r="BC836" s="96"/>
      <c r="BD836" s="96"/>
      <c r="BE836" s="96"/>
      <c r="BF836" s="96"/>
      <c r="BG836" s="96"/>
      <c r="BH836" s="96"/>
      <c r="BI836" s="96"/>
      <c r="BJ836" s="96"/>
      <c r="BK836" s="98">
        <v>219382.09</v>
      </c>
      <c r="BL836" s="192"/>
      <c r="BM836" s="202"/>
      <c r="BN836" s="211"/>
      <c r="BO836" s="202"/>
    </row>
    <row r="837" spans="1:67" x14ac:dyDescent="0.25">
      <c r="A837" s="340"/>
      <c r="B837" s="420"/>
      <c r="C837" s="432"/>
      <c r="D837" s="478"/>
      <c r="E837" s="417"/>
      <c r="F837" s="7" t="s">
        <v>1144</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6"/>
      <c r="AZ837" s="96"/>
      <c r="BA837" s="96"/>
      <c r="BB837" s="96"/>
      <c r="BC837" s="96"/>
      <c r="BD837" s="96"/>
      <c r="BE837" s="96"/>
      <c r="BF837" s="96"/>
      <c r="BG837" s="96"/>
      <c r="BH837" s="96"/>
      <c r="BI837" s="96"/>
      <c r="BJ837" s="96"/>
      <c r="BK837" s="98">
        <v>5834.78</v>
      </c>
      <c r="BL837" s="192"/>
      <c r="BM837" s="202"/>
      <c r="BN837" s="211"/>
      <c r="BO837" s="202"/>
    </row>
    <row r="838" spans="1:67" x14ac:dyDescent="0.25">
      <c r="A838" s="340"/>
      <c r="B838" s="420"/>
      <c r="C838" s="432"/>
      <c r="D838" s="478"/>
      <c r="E838" s="417"/>
      <c r="F838" s="7" t="s">
        <v>1118</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6"/>
      <c r="AZ838" s="96"/>
      <c r="BA838" s="96"/>
      <c r="BB838" s="96"/>
      <c r="BC838" s="96"/>
      <c r="BD838" s="96"/>
      <c r="BE838" s="96"/>
      <c r="BF838" s="96"/>
      <c r="BG838" s="96"/>
      <c r="BH838" s="96"/>
      <c r="BI838" s="96"/>
      <c r="BJ838" s="96"/>
      <c r="BK838" s="98">
        <v>120000</v>
      </c>
      <c r="BL838" s="192"/>
      <c r="BM838" s="202"/>
      <c r="BN838" s="211"/>
      <c r="BO838" s="202"/>
    </row>
    <row r="839" spans="1:67" x14ac:dyDescent="0.25">
      <c r="A839" s="340"/>
      <c r="B839" s="420"/>
      <c r="C839" s="432"/>
      <c r="D839" s="478"/>
      <c r="E839" s="417"/>
      <c r="F839" s="7" t="s">
        <v>1148</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6"/>
      <c r="AZ839" s="96"/>
      <c r="BA839" s="96"/>
      <c r="BB839" s="96"/>
      <c r="BC839" s="96"/>
      <c r="BD839" s="96"/>
      <c r="BE839" s="96"/>
      <c r="BF839" s="96"/>
      <c r="BG839" s="96"/>
      <c r="BH839" s="96"/>
      <c r="BI839" s="96"/>
      <c r="BJ839" s="96"/>
      <c r="BK839" s="98">
        <v>70000</v>
      </c>
      <c r="BL839" s="192"/>
      <c r="BM839" s="202"/>
      <c r="BN839" s="211"/>
      <c r="BO839" s="202"/>
    </row>
    <row r="840" spans="1:67" x14ac:dyDescent="0.25">
      <c r="A840" s="69"/>
      <c r="B840" s="36" t="s">
        <v>132</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c r="BC840" s="107"/>
      <c r="BD840" s="107"/>
      <c r="BE840" s="107"/>
      <c r="BF840" s="107"/>
      <c r="BG840" s="107"/>
      <c r="BH840" s="107"/>
      <c r="BI840" s="107"/>
      <c r="BJ840" s="107"/>
      <c r="BK840" s="94">
        <f>SUM(BK832:BK839)</f>
        <v>1719080.36</v>
      </c>
      <c r="BL840" s="193">
        <f>BK840/E832</f>
        <v>1.0000000000000002</v>
      </c>
      <c r="BM840" s="202"/>
      <c r="BN840" s="211"/>
      <c r="BO840" s="202"/>
    </row>
    <row r="841" spans="1:67" x14ac:dyDescent="0.25">
      <c r="A841" s="339">
        <v>96</v>
      </c>
      <c r="B841" s="342" t="s">
        <v>215</v>
      </c>
      <c r="C841" s="359" t="s">
        <v>214</v>
      </c>
      <c r="D841" s="371" t="s">
        <v>1733</v>
      </c>
      <c r="E841" s="365">
        <v>1230117.25272</v>
      </c>
      <c r="F841" s="7" t="s">
        <v>1088</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6"/>
      <c r="AZ841" s="96"/>
      <c r="BA841" s="96"/>
      <c r="BB841" s="96"/>
      <c r="BC841" s="96"/>
      <c r="BD841" s="96"/>
      <c r="BE841" s="96"/>
      <c r="BF841" s="96"/>
      <c r="BG841" s="96"/>
      <c r="BH841" s="96"/>
      <c r="BI841" s="96"/>
      <c r="BJ841" s="96"/>
      <c r="BK841" s="98">
        <v>736000</v>
      </c>
      <c r="BL841" s="192"/>
      <c r="BM841" s="202">
        <v>8</v>
      </c>
      <c r="BN841" s="211">
        <v>635875.05000000005</v>
      </c>
      <c r="BO841" s="202" t="s">
        <v>32</v>
      </c>
    </row>
    <row r="842" spans="1:67" x14ac:dyDescent="0.25">
      <c r="A842" s="340"/>
      <c r="B842" s="343"/>
      <c r="C842" s="360"/>
      <c r="D842" s="375"/>
      <c r="E842" s="366"/>
      <c r="F842" s="7" t="s">
        <v>1115</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6"/>
      <c r="AZ842" s="96"/>
      <c r="BA842" s="96"/>
      <c r="BB842" s="96"/>
      <c r="BC842" s="96"/>
      <c r="BD842" s="96"/>
      <c r="BE842" s="96"/>
      <c r="BF842" s="96"/>
      <c r="BG842" s="96"/>
      <c r="BH842" s="96"/>
      <c r="BI842" s="96"/>
      <c r="BJ842" s="96"/>
      <c r="BK842" s="98">
        <v>321884</v>
      </c>
      <c r="BL842" s="192"/>
      <c r="BM842" s="202">
        <v>8</v>
      </c>
      <c r="BN842" s="211">
        <v>461405</v>
      </c>
      <c r="BO842" s="202" t="s">
        <v>180</v>
      </c>
    </row>
    <row r="843" spans="1:67" x14ac:dyDescent="0.25">
      <c r="A843" s="340"/>
      <c r="B843" s="343"/>
      <c r="C843" s="360"/>
      <c r="D843" s="375"/>
      <c r="E843" s="366"/>
      <c r="F843" s="7" t="s">
        <v>1401</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6"/>
      <c r="AZ843" s="96"/>
      <c r="BA843" s="96"/>
      <c r="BB843" s="96"/>
      <c r="BC843" s="96"/>
      <c r="BD843" s="96"/>
      <c r="BE843" s="96"/>
      <c r="BF843" s="96"/>
      <c r="BG843" s="96"/>
      <c r="BH843" s="96"/>
      <c r="BI843" s="96"/>
      <c r="BJ843" s="96"/>
      <c r="BK843" s="98">
        <v>62717.47</v>
      </c>
      <c r="BL843" s="192" t="s">
        <v>1723</v>
      </c>
      <c r="BM843" s="202"/>
      <c r="BN843" s="211"/>
      <c r="BO843" s="202" t="s">
        <v>962</v>
      </c>
    </row>
    <row r="844" spans="1:67" x14ac:dyDescent="0.25">
      <c r="A844" s="340"/>
      <c r="B844" s="343"/>
      <c r="C844" s="360"/>
      <c r="D844" s="375"/>
      <c r="E844" s="366"/>
      <c r="F844" s="7" t="s">
        <v>216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6"/>
      <c r="AZ844" s="96"/>
      <c r="BA844" s="96"/>
      <c r="BB844" s="96"/>
      <c r="BC844" s="96"/>
      <c r="BD844" s="96"/>
      <c r="BE844" s="96"/>
      <c r="BF844" s="96"/>
      <c r="BG844" s="96"/>
      <c r="BH844" s="96"/>
      <c r="BI844" s="96"/>
      <c r="BJ844" s="96"/>
      <c r="BK844" s="98">
        <v>107515.67</v>
      </c>
      <c r="BL844" s="192"/>
      <c r="BM844" s="202">
        <v>3</v>
      </c>
      <c r="BN844" s="211">
        <v>90000</v>
      </c>
      <c r="BO844" s="202"/>
    </row>
    <row r="845" spans="1:67" x14ac:dyDescent="0.25">
      <c r="A845" s="341"/>
      <c r="B845" s="344"/>
      <c r="C845" s="361"/>
      <c r="D845" s="376"/>
      <c r="E845" s="367"/>
      <c r="F845" s="7" t="s">
        <v>1093</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6"/>
      <c r="AZ845" s="96"/>
      <c r="BA845" s="96"/>
      <c r="BB845" s="96"/>
      <c r="BC845" s="96"/>
      <c r="BD845" s="96"/>
      <c r="BE845" s="96"/>
      <c r="BF845" s="96"/>
      <c r="BG845" s="96"/>
      <c r="BH845" s="96"/>
      <c r="BI845" s="96"/>
      <c r="BJ845" s="96"/>
      <c r="BK845" s="98">
        <v>2000</v>
      </c>
      <c r="BL845" s="192"/>
      <c r="BM845" s="202"/>
      <c r="BN845" s="211"/>
      <c r="BO845" s="202" t="s">
        <v>790</v>
      </c>
    </row>
    <row r="846" spans="1:67" x14ac:dyDescent="0.25">
      <c r="A846" s="69"/>
      <c r="B846" s="23" t="s">
        <v>132</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107"/>
      <c r="AZ846" s="107"/>
      <c r="BA846" s="107"/>
      <c r="BB846" s="107"/>
      <c r="BC846" s="107"/>
      <c r="BD846" s="107"/>
      <c r="BE846" s="107"/>
      <c r="BF846" s="107"/>
      <c r="BG846" s="107"/>
      <c r="BH846" s="107"/>
      <c r="BI846" s="107"/>
      <c r="BJ846" s="107"/>
      <c r="BK846" s="94">
        <f>SUM(BK841:BK845)</f>
        <v>1230117.1399999999</v>
      </c>
      <c r="BL846" s="193">
        <f>BK846/E841</f>
        <v>0.99999990836645869</v>
      </c>
      <c r="BM846" s="202"/>
      <c r="BN846" s="211"/>
      <c r="BO846" s="202"/>
    </row>
    <row r="847" spans="1:67" x14ac:dyDescent="0.25">
      <c r="A847" s="513">
        <v>97</v>
      </c>
      <c r="B847" s="342" t="s">
        <v>217</v>
      </c>
      <c r="C847" s="359" t="s">
        <v>214</v>
      </c>
      <c r="D847" s="371" t="s">
        <v>1734</v>
      </c>
      <c r="E847" s="365">
        <v>1303106.5</v>
      </c>
      <c r="F847" s="7" t="s">
        <v>1212</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96"/>
      <c r="AZ847" s="96"/>
      <c r="BA847" s="96"/>
      <c r="BB847" s="96"/>
      <c r="BC847" s="96"/>
      <c r="BD847" s="96"/>
      <c r="BE847" s="96"/>
      <c r="BF847" s="96"/>
      <c r="BG847" s="96"/>
      <c r="BH847" s="96"/>
      <c r="BI847" s="96"/>
      <c r="BJ847" s="96"/>
      <c r="BK847" s="211">
        <v>348364</v>
      </c>
      <c r="BL847" s="192"/>
      <c r="BM847" s="202">
        <v>7</v>
      </c>
      <c r="BN847" s="211">
        <v>348364</v>
      </c>
      <c r="BO847" s="211"/>
    </row>
    <row r="848" spans="1:67" x14ac:dyDescent="0.25">
      <c r="A848" s="514"/>
      <c r="B848" s="343"/>
      <c r="C848" s="360"/>
      <c r="D848" s="375"/>
      <c r="E848" s="366"/>
      <c r="F848" s="7" t="s">
        <v>1113</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6"/>
      <c r="AZ848" s="96"/>
      <c r="BA848" s="96"/>
      <c r="BB848" s="96"/>
      <c r="BC848" s="96"/>
      <c r="BD848" s="96"/>
      <c r="BE848" s="96"/>
      <c r="BF848" s="96"/>
      <c r="BG848" s="96"/>
      <c r="BH848" s="96"/>
      <c r="BI848" s="96"/>
      <c r="BJ848" s="96"/>
      <c r="BK848" s="98">
        <v>343588</v>
      </c>
      <c r="BL848" s="192"/>
      <c r="BM848" s="202">
        <v>6</v>
      </c>
      <c r="BN848" s="211">
        <v>299819.73</v>
      </c>
      <c r="BO848" s="202"/>
    </row>
    <row r="849" spans="1:67" x14ac:dyDescent="0.25">
      <c r="A849" s="514"/>
      <c r="B849" s="343"/>
      <c r="C849" s="360"/>
      <c r="D849" s="375"/>
      <c r="E849" s="366"/>
      <c r="F849" s="7" t="s">
        <v>218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6"/>
      <c r="AZ849" s="96"/>
      <c r="BA849" s="96"/>
      <c r="BB849" s="96"/>
      <c r="BC849" s="96"/>
      <c r="BD849" s="96"/>
      <c r="BE849" s="96"/>
      <c r="BF849" s="96"/>
      <c r="BG849" s="96"/>
      <c r="BH849" s="96"/>
      <c r="BI849" s="96"/>
      <c r="BJ849" s="96"/>
      <c r="BK849" s="98">
        <v>27487</v>
      </c>
      <c r="BL849" s="192"/>
      <c r="BM849" s="202"/>
      <c r="BN849" s="211"/>
      <c r="BO849" s="202"/>
    </row>
    <row r="850" spans="1:67" x14ac:dyDescent="0.25">
      <c r="A850" s="514"/>
      <c r="B850" s="343"/>
      <c r="C850" s="360"/>
      <c r="D850" s="375"/>
      <c r="E850" s="366"/>
      <c r="F850" s="7" t="s">
        <v>1189</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6"/>
      <c r="AZ850" s="96"/>
      <c r="BA850" s="96"/>
      <c r="BB850" s="96"/>
      <c r="BC850" s="96"/>
      <c r="BD850" s="96"/>
      <c r="BE850" s="96"/>
      <c r="BF850" s="96"/>
      <c r="BG850" s="96"/>
      <c r="BH850" s="96"/>
      <c r="BI850" s="96"/>
      <c r="BJ850" s="96"/>
      <c r="BK850" s="98">
        <v>481023</v>
      </c>
      <c r="BL850" s="192"/>
      <c r="BM850" s="202"/>
      <c r="BN850" s="211"/>
      <c r="BO850" s="202" t="s">
        <v>108</v>
      </c>
    </row>
    <row r="851" spans="1:67" x14ac:dyDescent="0.25">
      <c r="A851" s="515"/>
      <c r="B851" s="344"/>
      <c r="C851" s="361"/>
      <c r="D851" s="376"/>
      <c r="E851" s="367"/>
      <c r="F851" s="7" t="s">
        <v>1144</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6"/>
      <c r="AZ851" s="96"/>
      <c r="BA851" s="96"/>
      <c r="BB851" s="96"/>
      <c r="BC851" s="96"/>
      <c r="BD851" s="96"/>
      <c r="BE851" s="96"/>
      <c r="BF851" s="96"/>
      <c r="BG851" s="96"/>
      <c r="BH851" s="96"/>
      <c r="BI851" s="96"/>
      <c r="BJ851" s="96"/>
      <c r="BK851" s="98">
        <v>38703</v>
      </c>
      <c r="BL851" s="192"/>
      <c r="BM851" s="202">
        <v>13</v>
      </c>
      <c r="BN851" s="211">
        <v>648183.73</v>
      </c>
      <c r="BO851" s="202"/>
    </row>
    <row r="852" spans="1:67" x14ac:dyDescent="0.25">
      <c r="A852" s="209"/>
      <c r="B852" s="210"/>
      <c r="C852" s="139"/>
      <c r="D852" s="233"/>
      <c r="E852" s="217"/>
      <c r="F852" s="8" t="s">
        <v>1143</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c r="AZ852" s="96"/>
      <c r="BA852" s="96"/>
      <c r="BB852" s="96"/>
      <c r="BC852" s="96"/>
      <c r="BD852" s="96"/>
      <c r="BE852" s="96"/>
      <c r="BF852" s="96"/>
      <c r="BG852" s="96"/>
      <c r="BH852" s="96"/>
      <c r="BI852" s="96"/>
      <c r="BJ852" s="96"/>
      <c r="BK852" s="96">
        <v>63941</v>
      </c>
      <c r="BL852" s="192"/>
      <c r="BM852" s="202"/>
      <c r="BN852" s="211"/>
      <c r="BO852" s="202"/>
    </row>
    <row r="853" spans="1:67" x14ac:dyDescent="0.25">
      <c r="A853" s="69"/>
      <c r="B853" s="23" t="s">
        <v>132</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107"/>
      <c r="AZ853" s="107"/>
      <c r="BA853" s="107"/>
      <c r="BB853" s="107"/>
      <c r="BC853" s="107"/>
      <c r="BD853" s="107"/>
      <c r="BE853" s="107"/>
      <c r="BF853" s="107"/>
      <c r="BG853" s="107"/>
      <c r="BH853" s="107"/>
      <c r="BI853" s="107"/>
      <c r="BJ853" s="107"/>
      <c r="BK853" s="94">
        <f>SUM(BK847:BK852)</f>
        <v>1303106</v>
      </c>
      <c r="BL853" s="193">
        <f>BK853/E847</f>
        <v>0.99999961630150724</v>
      </c>
      <c r="BM853" s="202"/>
      <c r="BN853" s="211"/>
      <c r="BO853" s="202"/>
    </row>
    <row r="854" spans="1:67" x14ac:dyDescent="0.25">
      <c r="A854" s="339">
        <v>98</v>
      </c>
      <c r="B854" s="342" t="s">
        <v>219</v>
      </c>
      <c r="C854" s="359" t="s">
        <v>220</v>
      </c>
      <c r="D854" s="371" t="s">
        <v>1735</v>
      </c>
      <c r="E854" s="365">
        <v>1774103.31</v>
      </c>
      <c r="F854" s="7" t="s">
        <v>1088</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c r="AZ854" s="98"/>
      <c r="BA854" s="98"/>
      <c r="BB854" s="98"/>
      <c r="BC854" s="98"/>
      <c r="BD854" s="98"/>
      <c r="BE854" s="98"/>
      <c r="BF854" s="98"/>
      <c r="BG854" s="98"/>
      <c r="BH854" s="98"/>
      <c r="BI854" s="98"/>
      <c r="BJ854" s="98"/>
      <c r="BK854" s="98">
        <v>990425</v>
      </c>
      <c r="BL854" s="192"/>
      <c r="BM854" s="202">
        <v>16</v>
      </c>
      <c r="BN854" s="211">
        <v>1044197.5</v>
      </c>
      <c r="BO854" s="202" t="s">
        <v>894</v>
      </c>
    </row>
    <row r="855" spans="1:67" x14ac:dyDescent="0.25">
      <c r="A855" s="340"/>
      <c r="B855" s="343"/>
      <c r="C855" s="360"/>
      <c r="D855" s="375"/>
      <c r="E855" s="366"/>
      <c r="F855" s="7" t="s">
        <v>1092</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c r="AZ855" s="98"/>
      <c r="BA855" s="98"/>
      <c r="BB855" s="98"/>
      <c r="BC855" s="98"/>
      <c r="BD855" s="98"/>
      <c r="BE855" s="98"/>
      <c r="BF855" s="98"/>
      <c r="BG855" s="98"/>
      <c r="BH855" s="98"/>
      <c r="BI855" s="98"/>
      <c r="BJ855" s="98"/>
      <c r="BK855" s="98">
        <v>180000</v>
      </c>
      <c r="BL855" s="192"/>
      <c r="BM855" s="202">
        <v>2</v>
      </c>
      <c r="BN855" s="211">
        <v>140000</v>
      </c>
      <c r="BO855" s="202" t="s">
        <v>895</v>
      </c>
    </row>
    <row r="856" spans="1:67" x14ac:dyDescent="0.25">
      <c r="A856" s="340"/>
      <c r="B856" s="343"/>
      <c r="C856" s="360"/>
      <c r="D856" s="375"/>
      <c r="E856" s="366"/>
      <c r="F856" s="7" t="s">
        <v>1286</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c r="AZ856" s="98"/>
      <c r="BA856" s="98"/>
      <c r="BB856" s="98"/>
      <c r="BC856" s="98"/>
      <c r="BD856" s="98"/>
      <c r="BE856" s="98"/>
      <c r="BF856" s="98"/>
      <c r="BG856" s="98"/>
      <c r="BH856" s="98"/>
      <c r="BI856" s="98"/>
      <c r="BJ856" s="98"/>
      <c r="BK856" s="98">
        <v>200000</v>
      </c>
      <c r="BL856" s="192"/>
      <c r="BM856" s="202"/>
      <c r="BN856" s="211"/>
      <c r="BO856" s="202"/>
    </row>
    <row r="857" spans="1:67" x14ac:dyDescent="0.25">
      <c r="A857" s="340"/>
      <c r="B857" s="343"/>
      <c r="C857" s="360"/>
      <c r="D857" s="375"/>
      <c r="E857" s="366"/>
      <c r="F857" s="7" t="s">
        <v>1144</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c r="AZ857" s="98"/>
      <c r="BA857" s="98"/>
      <c r="BB857" s="98"/>
      <c r="BC857" s="98"/>
      <c r="BD857" s="98"/>
      <c r="BE857" s="98"/>
      <c r="BF857" s="98"/>
      <c r="BG857" s="98"/>
      <c r="BH857" s="98"/>
      <c r="BI857" s="98"/>
      <c r="BJ857" s="98"/>
      <c r="BK857" s="98">
        <v>288342</v>
      </c>
      <c r="BL857" s="192"/>
      <c r="BM857" s="202">
        <v>1</v>
      </c>
      <c r="BN857" s="211">
        <v>199990</v>
      </c>
      <c r="BO857" s="202" t="s">
        <v>181</v>
      </c>
    </row>
    <row r="858" spans="1:67" x14ac:dyDescent="0.25">
      <c r="A858" s="340"/>
      <c r="B858" s="343"/>
      <c r="C858" s="360"/>
      <c r="D858" s="375"/>
      <c r="E858" s="366"/>
      <c r="F858" s="7" t="s">
        <v>1413</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c r="AZ858" s="98"/>
      <c r="BA858" s="98"/>
      <c r="BB858" s="98"/>
      <c r="BC858" s="98"/>
      <c r="BD858" s="98"/>
      <c r="BE858" s="98"/>
      <c r="BF858" s="98"/>
      <c r="BG858" s="98"/>
      <c r="BH858" s="98"/>
      <c r="BI858" s="98"/>
      <c r="BJ858" s="98"/>
      <c r="BK858" s="98">
        <v>50000</v>
      </c>
      <c r="BL858" s="192"/>
      <c r="BM858" s="202">
        <v>2</v>
      </c>
      <c r="BN858" s="211">
        <v>80000</v>
      </c>
      <c r="BO858" s="202" t="s">
        <v>945</v>
      </c>
    </row>
    <row r="859" spans="1:67" x14ac:dyDescent="0.25">
      <c r="A859" s="341"/>
      <c r="B859" s="344"/>
      <c r="C859" s="361"/>
      <c r="D859" s="376"/>
      <c r="E859" s="367"/>
      <c r="F859" s="7" t="s">
        <v>1216</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c r="AZ859" s="98"/>
      <c r="BA859" s="98"/>
      <c r="BB859" s="98"/>
      <c r="BC859" s="98"/>
      <c r="BD859" s="98"/>
      <c r="BE859" s="98"/>
      <c r="BF859" s="98"/>
      <c r="BG859" s="98"/>
      <c r="BH859" s="98"/>
      <c r="BI859" s="98"/>
      <c r="BJ859" s="98"/>
      <c r="BK859" s="98">
        <v>65337</v>
      </c>
      <c r="BL859" s="192"/>
      <c r="BM859" s="202">
        <v>1</v>
      </c>
      <c r="BN859" s="211">
        <v>15000</v>
      </c>
      <c r="BO859" s="202"/>
    </row>
    <row r="860" spans="1:67" x14ac:dyDescent="0.25">
      <c r="A860" s="69"/>
      <c r="B860" s="23" t="s">
        <v>132</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107"/>
      <c r="AZ860" s="107"/>
      <c r="BA860" s="107"/>
      <c r="BB860" s="107"/>
      <c r="BC860" s="107"/>
      <c r="BD860" s="107"/>
      <c r="BE860" s="107"/>
      <c r="BF860" s="107"/>
      <c r="BG860" s="107"/>
      <c r="BH860" s="107"/>
      <c r="BI860" s="107"/>
      <c r="BJ860" s="107"/>
      <c r="BK860" s="94">
        <f>SUM(BK854:BK859)</f>
        <v>1774104</v>
      </c>
      <c r="BL860" s="193">
        <f>BK860/E854</f>
        <v>1.0000003889288724</v>
      </c>
      <c r="BM860" s="202"/>
      <c r="BN860" s="211"/>
      <c r="BO860" s="202"/>
    </row>
    <row r="861" spans="1:67" x14ac:dyDescent="0.25">
      <c r="A861" s="339">
        <v>99</v>
      </c>
      <c r="B861" s="419" t="s">
        <v>1415</v>
      </c>
      <c r="C861" s="10"/>
      <c r="D861" s="429" t="s">
        <v>1736</v>
      </c>
      <c r="E861" s="359">
        <v>2915697.31</v>
      </c>
      <c r="F861" s="7" t="s">
        <v>1114</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c r="AZ861" s="98"/>
      <c r="BA861" s="98"/>
      <c r="BB861" s="98"/>
      <c r="BC861" s="98"/>
      <c r="BD861" s="98"/>
      <c r="BE861" s="98"/>
      <c r="BF861" s="98"/>
      <c r="BG861" s="98"/>
      <c r="BH861" s="98"/>
      <c r="BI861" s="98"/>
      <c r="BJ861" s="98"/>
      <c r="BK861" s="98">
        <v>300000</v>
      </c>
      <c r="BL861" s="192"/>
      <c r="BM861" s="202">
        <v>7</v>
      </c>
      <c r="BN861" s="211">
        <v>210000</v>
      </c>
      <c r="BO861" s="202" t="s">
        <v>4</v>
      </c>
    </row>
    <row r="862" spans="1:67" x14ac:dyDescent="0.25">
      <c r="A862" s="340"/>
      <c r="B862" s="420"/>
      <c r="C862" s="39"/>
      <c r="D862" s="478"/>
      <c r="E862" s="360"/>
      <c r="F862" s="7" t="s">
        <v>1414</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c r="AZ862" s="98"/>
      <c r="BA862" s="98"/>
      <c r="BB862" s="98"/>
      <c r="BC862" s="98"/>
      <c r="BD862" s="98"/>
      <c r="BE862" s="98"/>
      <c r="BF862" s="98"/>
      <c r="BG862" s="98"/>
      <c r="BH862" s="98"/>
      <c r="BI862" s="98"/>
      <c r="BJ862" s="98"/>
      <c r="BK862" s="98">
        <v>428718</v>
      </c>
      <c r="BL862" s="192"/>
      <c r="BM862" s="202">
        <v>3</v>
      </c>
      <c r="BN862" s="211">
        <v>428717.8</v>
      </c>
      <c r="BO862" s="202" t="s">
        <v>5</v>
      </c>
    </row>
    <row r="863" spans="1:67" x14ac:dyDescent="0.25">
      <c r="A863" s="340"/>
      <c r="B863" s="420"/>
      <c r="C863" s="39"/>
      <c r="D863" s="478"/>
      <c r="E863" s="360"/>
      <c r="F863" s="7" t="s">
        <v>1148</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c r="AZ863" s="98"/>
      <c r="BA863" s="98"/>
      <c r="BB863" s="98"/>
      <c r="BC863" s="98"/>
      <c r="BD863" s="98"/>
      <c r="BE863" s="98"/>
      <c r="BF863" s="98"/>
      <c r="BG863" s="98"/>
      <c r="BH863" s="98"/>
      <c r="BI863" s="98"/>
      <c r="BJ863" s="98"/>
      <c r="BK863" s="98">
        <v>350000</v>
      </c>
      <c r="BL863" s="192"/>
      <c r="BM863" s="202">
        <v>7</v>
      </c>
      <c r="BN863" s="211">
        <v>350000</v>
      </c>
      <c r="BO863" s="202" t="s">
        <v>6</v>
      </c>
    </row>
    <row r="864" spans="1:67" x14ac:dyDescent="0.25">
      <c r="A864" s="340"/>
      <c r="B864" s="420"/>
      <c r="C864" s="39" t="s">
        <v>214</v>
      </c>
      <c r="D864" s="478"/>
      <c r="E864" s="360"/>
      <c r="F864" s="7" t="s">
        <v>1122</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c r="AZ864" s="98"/>
      <c r="BA864" s="98"/>
      <c r="BB864" s="98"/>
      <c r="BC864" s="98"/>
      <c r="BD864" s="98"/>
      <c r="BE864" s="98"/>
      <c r="BF864" s="98"/>
      <c r="BG864" s="98"/>
      <c r="BH864" s="98"/>
      <c r="BI864" s="98"/>
      <c r="BJ864" s="98"/>
      <c r="BK864" s="98">
        <v>1259165.2</v>
      </c>
      <c r="BL864" s="192"/>
      <c r="BM864" s="202">
        <v>14</v>
      </c>
      <c r="BN864" s="211">
        <v>1013034.83</v>
      </c>
      <c r="BO864" s="202" t="s">
        <v>7</v>
      </c>
    </row>
    <row r="865" spans="1:67" x14ac:dyDescent="0.25">
      <c r="A865" s="340"/>
      <c r="B865" s="420"/>
      <c r="C865" s="39"/>
      <c r="D865" s="478"/>
      <c r="E865" s="360"/>
      <c r="F865" s="7" t="s">
        <v>1271</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c r="AZ865" s="98"/>
      <c r="BA865" s="98"/>
      <c r="BB865" s="98"/>
      <c r="BC865" s="98"/>
      <c r="BD865" s="98"/>
      <c r="BE865" s="98"/>
      <c r="BF865" s="98"/>
      <c r="BG865" s="98"/>
      <c r="BH865" s="98"/>
      <c r="BI865" s="98"/>
      <c r="BJ865" s="98"/>
      <c r="BK865" s="98">
        <v>240000</v>
      </c>
      <c r="BL865" s="192"/>
      <c r="BM865" s="202">
        <v>1</v>
      </c>
      <c r="BN865" s="211">
        <v>74166</v>
      </c>
      <c r="BO865" s="202" t="s">
        <v>8</v>
      </c>
    </row>
    <row r="866" spans="1:67" x14ac:dyDescent="0.25">
      <c r="A866" s="340"/>
      <c r="B866" s="420"/>
      <c r="C866" s="39"/>
      <c r="D866" s="478"/>
      <c r="E866" s="360"/>
      <c r="F866" s="7" t="s">
        <v>1276</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c r="AZ866" s="98"/>
      <c r="BA866" s="98"/>
      <c r="BB866" s="98"/>
      <c r="BC866" s="98"/>
      <c r="BD866" s="98"/>
      <c r="BE866" s="98"/>
      <c r="BF866" s="98"/>
      <c r="BG866" s="98"/>
      <c r="BH866" s="98"/>
      <c r="BI866" s="98"/>
      <c r="BJ866" s="98"/>
      <c r="BK866" s="98">
        <v>67605</v>
      </c>
      <c r="BL866" s="192"/>
      <c r="BM866" s="202">
        <v>3</v>
      </c>
      <c r="BN866" s="211">
        <v>225958.52</v>
      </c>
      <c r="BO866" s="202" t="s">
        <v>109</v>
      </c>
    </row>
    <row r="867" spans="1:67" x14ac:dyDescent="0.25">
      <c r="A867" s="340"/>
      <c r="B867" s="420"/>
      <c r="C867" s="39"/>
      <c r="D867" s="478"/>
      <c r="E867" s="360"/>
      <c r="F867" s="7" t="s">
        <v>1416</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c r="AZ867" s="98"/>
      <c r="BA867" s="98"/>
      <c r="BB867" s="98"/>
      <c r="BC867" s="98"/>
      <c r="BD867" s="98"/>
      <c r="BE867" s="98"/>
      <c r="BF867" s="98"/>
      <c r="BG867" s="98"/>
      <c r="BH867" s="98"/>
      <c r="BI867" s="98"/>
      <c r="BJ867" s="98"/>
      <c r="BK867" s="98">
        <v>67605</v>
      </c>
      <c r="BL867" s="192"/>
      <c r="BM867" s="202"/>
      <c r="BN867" s="211"/>
      <c r="BO867" s="202"/>
    </row>
    <row r="868" spans="1:67" x14ac:dyDescent="0.25">
      <c r="A868" s="341"/>
      <c r="B868" s="421"/>
      <c r="C868" s="34"/>
      <c r="D868" s="430"/>
      <c r="E868" s="361"/>
      <c r="F868" s="7" t="s">
        <v>1175</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c r="AZ868" s="98"/>
      <c r="BA868" s="98"/>
      <c r="BB868" s="98"/>
      <c r="BC868" s="98"/>
      <c r="BD868" s="98"/>
      <c r="BE868" s="98"/>
      <c r="BF868" s="98"/>
      <c r="BG868" s="98"/>
      <c r="BH868" s="98"/>
      <c r="BI868" s="98"/>
      <c r="BJ868" s="98"/>
      <c r="BK868" s="98">
        <v>120000</v>
      </c>
      <c r="BL868" s="192"/>
      <c r="BM868" s="202"/>
      <c r="BN868" s="211"/>
      <c r="BO868" s="202" t="s">
        <v>33</v>
      </c>
    </row>
    <row r="869" spans="1:67" x14ac:dyDescent="0.25">
      <c r="A869" s="209"/>
      <c r="B869" s="252"/>
      <c r="C869" s="247"/>
      <c r="D869" s="248"/>
      <c r="E869" s="216"/>
      <c r="F869" s="77" t="s">
        <v>1121</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c r="AZ869" s="98"/>
      <c r="BA869" s="98"/>
      <c r="BB869" s="98"/>
      <c r="BC869" s="98"/>
      <c r="BD869" s="98"/>
      <c r="BE869" s="98"/>
      <c r="BF869" s="98"/>
      <c r="BG869" s="98"/>
      <c r="BH869" s="98"/>
      <c r="BI869" s="98"/>
      <c r="BJ869" s="98"/>
      <c r="BK869" s="98">
        <v>15000</v>
      </c>
      <c r="BL869" s="192"/>
      <c r="BM869" s="202">
        <v>1</v>
      </c>
      <c r="BN869" s="211">
        <v>9888.99</v>
      </c>
      <c r="BO869" s="202" t="s">
        <v>946</v>
      </c>
    </row>
    <row r="870" spans="1:67" x14ac:dyDescent="0.25">
      <c r="A870" s="209"/>
      <c r="B870" s="252"/>
      <c r="C870" s="247"/>
      <c r="D870" s="248"/>
      <c r="E870" s="216"/>
      <c r="F870" s="77" t="s">
        <v>1417</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98"/>
      <c r="BA870" s="98"/>
      <c r="BB870" s="98"/>
      <c r="BC870" s="98"/>
      <c r="BD870" s="98"/>
      <c r="BE870" s="98"/>
      <c r="BF870" s="98"/>
      <c r="BG870" s="98"/>
      <c r="BH870" s="98"/>
      <c r="BI870" s="98"/>
      <c r="BJ870" s="98"/>
      <c r="BK870" s="98"/>
      <c r="BL870" s="192"/>
      <c r="BM870" s="202"/>
      <c r="BN870" s="211"/>
      <c r="BO870" s="202" t="s">
        <v>790</v>
      </c>
    </row>
    <row r="871" spans="1:67" x14ac:dyDescent="0.25">
      <c r="A871" s="69"/>
      <c r="B871" s="36" t="s">
        <v>132</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107"/>
      <c r="AZ871" s="107"/>
      <c r="BA871" s="107"/>
      <c r="BB871" s="107"/>
      <c r="BC871" s="107"/>
      <c r="BD871" s="107"/>
      <c r="BE871" s="107"/>
      <c r="BF871" s="107"/>
      <c r="BG871" s="107"/>
      <c r="BH871" s="107"/>
      <c r="BI871" s="107"/>
      <c r="BJ871" s="107"/>
      <c r="BK871" s="94">
        <f>SUM(BK861:BK870)</f>
        <v>2848093.2</v>
      </c>
      <c r="BL871" s="193">
        <f>BK871/E861</f>
        <v>0.97681374202728888</v>
      </c>
      <c r="BM871" s="202"/>
      <c r="BN871" s="211"/>
      <c r="BO871" s="202"/>
    </row>
    <row r="872" spans="1:67" x14ac:dyDescent="0.25">
      <c r="A872" s="339">
        <v>100</v>
      </c>
      <c r="B872" s="342" t="s">
        <v>1419</v>
      </c>
      <c r="C872" s="359" t="s">
        <v>1420</v>
      </c>
      <c r="D872" s="371" t="s">
        <v>1737</v>
      </c>
      <c r="E872" s="365">
        <v>1576369.85</v>
      </c>
      <c r="F872" s="7" t="s">
        <v>1418</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c r="AZ872" s="98"/>
      <c r="BA872" s="98"/>
      <c r="BB872" s="98"/>
      <c r="BC872" s="98"/>
      <c r="BD872" s="98"/>
      <c r="BE872" s="98"/>
      <c r="BF872" s="98"/>
      <c r="BG872" s="98"/>
      <c r="BH872" s="98"/>
      <c r="BI872" s="98"/>
      <c r="BJ872" s="98"/>
      <c r="BK872" s="98">
        <f>N872+M872+L872+K872+J872+I872+H872+G872</f>
        <v>530870</v>
      </c>
      <c r="BL872" s="192"/>
      <c r="BM872" s="202">
        <v>10</v>
      </c>
      <c r="BN872" s="211">
        <v>506201.93300000002</v>
      </c>
      <c r="BO872" s="202"/>
    </row>
    <row r="873" spans="1:67" x14ac:dyDescent="0.25">
      <c r="A873" s="340"/>
      <c r="B873" s="343"/>
      <c r="C873" s="360"/>
      <c r="D873" s="375"/>
      <c r="E873" s="366"/>
      <c r="F873" s="7" t="s">
        <v>1189</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c r="AZ873" s="98"/>
      <c r="BA873" s="98"/>
      <c r="BB873" s="98"/>
      <c r="BC873" s="98"/>
      <c r="BD873" s="98"/>
      <c r="BE873" s="98"/>
      <c r="BF873" s="98"/>
      <c r="BG873" s="98"/>
      <c r="BH873" s="98"/>
      <c r="BI873" s="98"/>
      <c r="BJ873" s="98"/>
      <c r="BK873" s="98">
        <v>966201.32</v>
      </c>
      <c r="BL873" s="192"/>
      <c r="BM873" s="202"/>
      <c r="BN873" s="211"/>
      <c r="BO873" s="202"/>
    </row>
    <row r="874" spans="1:67" x14ac:dyDescent="0.25">
      <c r="A874" s="340"/>
      <c r="B874" s="343"/>
      <c r="C874" s="360"/>
      <c r="D874" s="375"/>
      <c r="E874" s="366"/>
      <c r="F874" s="7" t="s">
        <v>1114</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c r="AZ874" s="98"/>
      <c r="BA874" s="98"/>
      <c r="BB874" s="98"/>
      <c r="BC874" s="98"/>
      <c r="BD874" s="98"/>
      <c r="BE874" s="98"/>
      <c r="BF874" s="98"/>
      <c r="BG874" s="98"/>
      <c r="BH874" s="98"/>
      <c r="BI874" s="98"/>
      <c r="BJ874" s="98"/>
      <c r="BK874" s="98">
        <v>76298.600000000006</v>
      </c>
      <c r="BL874" s="192"/>
      <c r="BM874" s="202">
        <v>1</v>
      </c>
      <c r="BN874" s="211">
        <v>50000</v>
      </c>
      <c r="BO874" s="202"/>
    </row>
    <row r="875" spans="1:67" x14ac:dyDescent="0.25">
      <c r="A875" s="341"/>
      <c r="B875" s="344"/>
      <c r="C875" s="361"/>
      <c r="D875" s="376"/>
      <c r="E875" s="367"/>
      <c r="F875" s="7" t="s">
        <v>1099</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c r="AZ875" s="98"/>
      <c r="BA875" s="98"/>
      <c r="BB875" s="98"/>
      <c r="BC875" s="98"/>
      <c r="BD875" s="98"/>
      <c r="BE875" s="98"/>
      <c r="BF875" s="98"/>
      <c r="BG875" s="98"/>
      <c r="BH875" s="98"/>
      <c r="BI875" s="98"/>
      <c r="BJ875" s="98"/>
      <c r="BK875" s="98">
        <v>3000</v>
      </c>
      <c r="BL875" s="192"/>
      <c r="BM875" s="202"/>
      <c r="BN875" s="211"/>
      <c r="BO875" s="202"/>
    </row>
    <row r="876" spans="1:67" x14ac:dyDescent="0.25">
      <c r="A876" s="69"/>
      <c r="B876" s="23" t="s">
        <v>132</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107"/>
      <c r="AZ876" s="107"/>
      <c r="BA876" s="107"/>
      <c r="BB876" s="107"/>
      <c r="BC876" s="107"/>
      <c r="BD876" s="107"/>
      <c r="BE876" s="107"/>
      <c r="BF876" s="107"/>
      <c r="BG876" s="107"/>
      <c r="BH876" s="107"/>
      <c r="BI876" s="107"/>
      <c r="BJ876" s="107"/>
      <c r="BK876" s="94">
        <f>SUM(BK872:BK875)</f>
        <v>1576369.92</v>
      </c>
      <c r="BL876" s="193">
        <f>BK876/E872</f>
        <v>1.0000000444058226</v>
      </c>
      <c r="BM876" s="202"/>
      <c r="BN876" s="211"/>
      <c r="BO876" s="202"/>
    </row>
    <row r="877" spans="1:67" x14ac:dyDescent="0.25">
      <c r="A877" s="339">
        <v>101</v>
      </c>
      <c r="B877" s="342" t="s">
        <v>1421</v>
      </c>
      <c r="C877" s="10"/>
      <c r="D877" s="371" t="s">
        <v>1738</v>
      </c>
      <c r="E877" s="365">
        <v>1845460.3900000001</v>
      </c>
      <c r="F877" s="7" t="s">
        <v>1180</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c r="AZ877" s="98"/>
      <c r="BA877" s="98"/>
      <c r="BB877" s="98"/>
      <c r="BC877" s="98"/>
      <c r="BD877" s="98"/>
      <c r="BE877" s="98"/>
      <c r="BF877" s="98"/>
      <c r="BG877" s="98"/>
      <c r="BH877" s="98"/>
      <c r="BI877" s="98"/>
      <c r="BJ877" s="98"/>
      <c r="BK877" s="98">
        <v>1008794</v>
      </c>
      <c r="BL877" s="192"/>
      <c r="BM877" s="202">
        <v>12</v>
      </c>
      <c r="BN877" s="211">
        <v>924782</v>
      </c>
      <c r="BO877" s="202"/>
    </row>
    <row r="878" spans="1:67" x14ac:dyDescent="0.25">
      <c r="A878" s="340"/>
      <c r="B878" s="343"/>
      <c r="C878" s="30"/>
      <c r="D878" s="375"/>
      <c r="E878" s="366"/>
      <c r="F878" s="7" t="s">
        <v>1185</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c r="AZ878" s="98"/>
      <c r="BA878" s="98"/>
      <c r="BB878" s="98"/>
      <c r="BC878" s="98"/>
      <c r="BD878" s="98"/>
      <c r="BE878" s="98"/>
      <c r="BF878" s="98"/>
      <c r="BG878" s="98"/>
      <c r="BH878" s="98"/>
      <c r="BI878" s="98"/>
      <c r="BJ878" s="98"/>
      <c r="BK878" s="98">
        <v>150000</v>
      </c>
      <c r="BL878" s="192"/>
      <c r="BM878" s="202"/>
      <c r="BN878" s="211"/>
      <c r="BO878" s="202"/>
    </row>
    <row r="879" spans="1:67" x14ac:dyDescent="0.25">
      <c r="A879" s="340"/>
      <c r="B879" s="343"/>
      <c r="C879" s="30" t="s">
        <v>214</v>
      </c>
      <c r="D879" s="375"/>
      <c r="E879" s="366"/>
      <c r="F879" s="7" t="s">
        <v>1183</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c r="AZ879" s="98"/>
      <c r="BA879" s="98"/>
      <c r="BB879" s="98"/>
      <c r="BC879" s="98"/>
      <c r="BD879" s="98"/>
      <c r="BE879" s="98"/>
      <c r="BF879" s="98"/>
      <c r="BG879" s="98"/>
      <c r="BH879" s="98"/>
      <c r="BI879" s="98"/>
      <c r="BJ879" s="98"/>
      <c r="BK879" s="98">
        <v>232737</v>
      </c>
      <c r="BL879" s="192"/>
      <c r="BM879" s="202">
        <v>5</v>
      </c>
      <c r="BN879" s="211">
        <v>200000</v>
      </c>
      <c r="BO879" s="202"/>
    </row>
    <row r="880" spans="1:67" x14ac:dyDescent="0.25">
      <c r="A880" s="340"/>
      <c r="B880" s="343"/>
      <c r="C880" s="30"/>
      <c r="D880" s="375"/>
      <c r="E880" s="366"/>
      <c r="F880" s="7" t="s">
        <v>1238</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c r="AZ880" s="98"/>
      <c r="BA880" s="98"/>
      <c r="BB880" s="98"/>
      <c r="BC880" s="98"/>
      <c r="BD880" s="98"/>
      <c r="BE880" s="98"/>
      <c r="BF880" s="98"/>
      <c r="BG880" s="98"/>
      <c r="BH880" s="98"/>
      <c r="BI880" s="98"/>
      <c r="BJ880" s="98"/>
      <c r="BK880" s="98">
        <v>450929</v>
      </c>
      <c r="BL880" s="192"/>
      <c r="BM880" s="202">
        <v>6</v>
      </c>
      <c r="BN880" s="211">
        <v>401458</v>
      </c>
      <c r="BO880" s="202"/>
    </row>
    <row r="881" spans="1:67" x14ac:dyDescent="0.25">
      <c r="A881" s="341"/>
      <c r="B881" s="344"/>
      <c r="C881" s="31"/>
      <c r="D881" s="376"/>
      <c r="E881" s="367"/>
      <c r="F881" s="7" t="s">
        <v>1182</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c r="AZ881" s="98"/>
      <c r="BA881" s="98"/>
      <c r="BB881" s="98"/>
      <c r="BC881" s="98"/>
      <c r="BD881" s="98"/>
      <c r="BE881" s="98"/>
      <c r="BF881" s="98"/>
      <c r="BG881" s="98"/>
      <c r="BH881" s="98"/>
      <c r="BI881" s="98"/>
      <c r="BJ881" s="98"/>
      <c r="BK881" s="98">
        <v>3000</v>
      </c>
      <c r="BL881" s="192"/>
      <c r="BM881" s="202"/>
      <c r="BN881" s="211"/>
      <c r="BO881" s="202"/>
    </row>
    <row r="882" spans="1:67" x14ac:dyDescent="0.25">
      <c r="A882" s="69"/>
      <c r="B882" s="23" t="s">
        <v>132</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c r="BB882" s="107"/>
      <c r="BC882" s="107"/>
      <c r="BD882" s="107"/>
      <c r="BE882" s="107"/>
      <c r="BF882" s="107"/>
      <c r="BG882" s="107"/>
      <c r="BH882" s="107"/>
      <c r="BI882" s="107"/>
      <c r="BJ882" s="107"/>
      <c r="BK882" s="94">
        <f>SUM(BK877:BK881)</f>
        <v>1845460</v>
      </c>
      <c r="BL882" s="193">
        <f>BK882/E877</f>
        <v>0.99999978867061989</v>
      </c>
      <c r="BM882" s="202"/>
      <c r="BN882" s="211"/>
      <c r="BO882" s="202"/>
    </row>
    <row r="883" spans="1:67" x14ac:dyDescent="0.25">
      <c r="A883" s="339">
        <v>102</v>
      </c>
      <c r="B883" s="342" t="s">
        <v>1424</v>
      </c>
      <c r="C883" s="359" t="s">
        <v>1425</v>
      </c>
      <c r="D883" s="371" t="s">
        <v>477</v>
      </c>
      <c r="E883" s="416">
        <v>1839596.8</v>
      </c>
      <c r="F883" s="7" t="s">
        <v>1422</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6"/>
      <c r="AZ883" s="96"/>
      <c r="BA883" s="96"/>
      <c r="BB883" s="96"/>
      <c r="BC883" s="96"/>
      <c r="BD883" s="96"/>
      <c r="BE883" s="96"/>
      <c r="BF883" s="96"/>
      <c r="BG883" s="96"/>
      <c r="BH883" s="96"/>
      <c r="BI883" s="96"/>
      <c r="BJ883" s="96"/>
      <c r="BK883" s="98">
        <v>100794.24000000001</v>
      </c>
      <c r="BL883" s="192"/>
      <c r="BM883" s="202">
        <v>2</v>
      </c>
      <c r="BN883" s="211">
        <v>64276.85</v>
      </c>
      <c r="BO883" s="202" t="s">
        <v>704</v>
      </c>
    </row>
    <row r="884" spans="1:67" x14ac:dyDescent="0.25">
      <c r="A884" s="340"/>
      <c r="B884" s="343"/>
      <c r="C884" s="360"/>
      <c r="D884" s="375"/>
      <c r="E884" s="417"/>
      <c r="F884" s="7" t="s">
        <v>501</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6"/>
      <c r="AZ884" s="96"/>
      <c r="BA884" s="96"/>
      <c r="BB884" s="96"/>
      <c r="BC884" s="96"/>
      <c r="BD884" s="96"/>
      <c r="BE884" s="96"/>
      <c r="BF884" s="96"/>
      <c r="BG884" s="96"/>
      <c r="BH884" s="96"/>
      <c r="BI884" s="96"/>
      <c r="BJ884" s="96"/>
      <c r="BK884" s="98">
        <v>667812.80000000005</v>
      </c>
      <c r="BL884" s="192"/>
      <c r="BM884" s="202">
        <v>4</v>
      </c>
      <c r="BN884" s="211">
        <v>369989</v>
      </c>
      <c r="BO884" s="202" t="s">
        <v>704</v>
      </c>
    </row>
    <row r="885" spans="1:67" x14ac:dyDescent="0.25">
      <c r="A885" s="340"/>
      <c r="B885" s="343"/>
      <c r="C885" s="360"/>
      <c r="D885" s="375"/>
      <c r="E885" s="417"/>
      <c r="F885" s="7" t="s">
        <v>1426</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6"/>
      <c r="AZ885" s="96"/>
      <c r="BA885" s="96"/>
      <c r="BB885" s="96"/>
      <c r="BC885" s="96"/>
      <c r="BD885" s="96"/>
      <c r="BE885" s="96"/>
      <c r="BF885" s="96"/>
      <c r="BG885" s="96"/>
      <c r="BH885" s="96"/>
      <c r="BI885" s="96"/>
      <c r="BJ885" s="96"/>
      <c r="BK885" s="98">
        <v>300000</v>
      </c>
      <c r="BL885" s="192"/>
      <c r="BM885" s="202">
        <v>11</v>
      </c>
      <c r="BN885" s="211">
        <v>510000</v>
      </c>
      <c r="BO885" s="202"/>
    </row>
    <row r="886" spans="1:67" x14ac:dyDescent="0.25">
      <c r="A886" s="340"/>
      <c r="B886" s="343"/>
      <c r="C886" s="360"/>
      <c r="D886" s="375"/>
      <c r="E886" s="417"/>
      <c r="F886" s="7" t="s">
        <v>1427</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6"/>
      <c r="AZ886" s="96"/>
      <c r="BA886" s="96"/>
      <c r="BB886" s="96"/>
      <c r="BC886" s="96"/>
      <c r="BD886" s="96"/>
      <c r="BE886" s="96"/>
      <c r="BF886" s="96"/>
      <c r="BG886" s="96"/>
      <c r="BH886" s="96"/>
      <c r="BI886" s="96"/>
      <c r="BJ886" s="96"/>
      <c r="BK886" s="98">
        <v>581983.56999999995</v>
      </c>
      <c r="BL886" s="192"/>
      <c r="BM886" s="202">
        <v>11</v>
      </c>
      <c r="BN886" s="211">
        <v>580282</v>
      </c>
      <c r="BO886" s="202"/>
    </row>
    <row r="887" spans="1:67" x14ac:dyDescent="0.25">
      <c r="A887" s="341"/>
      <c r="B887" s="344"/>
      <c r="C887" s="361"/>
      <c r="D887" s="376"/>
      <c r="E887" s="418"/>
      <c r="F887" s="7" t="s">
        <v>502</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6"/>
      <c r="AZ887" s="96"/>
      <c r="BA887" s="96"/>
      <c r="BB887" s="96"/>
      <c r="BC887" s="96"/>
      <c r="BD887" s="96"/>
      <c r="BE887" s="96"/>
      <c r="BF887" s="96"/>
      <c r="BG887" s="96"/>
      <c r="BH887" s="96"/>
      <c r="BI887" s="96"/>
      <c r="BJ887" s="96"/>
      <c r="BK887" s="98">
        <v>189006.19</v>
      </c>
      <c r="BL887" s="192"/>
      <c r="BM887" s="202"/>
      <c r="BN887" s="211"/>
      <c r="BO887" s="202"/>
    </row>
    <row r="888" spans="1:67" x14ac:dyDescent="0.25">
      <c r="A888" s="69"/>
      <c r="B888" s="23" t="s">
        <v>132</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c r="BB888" s="107"/>
      <c r="BC888" s="107"/>
      <c r="BD888" s="107"/>
      <c r="BE888" s="107"/>
      <c r="BF888" s="107"/>
      <c r="BG888" s="107"/>
      <c r="BH888" s="107"/>
      <c r="BI888" s="107"/>
      <c r="BJ888" s="107"/>
      <c r="BK888" s="94">
        <f>SUM(BK883:BK887)</f>
        <v>1839596.7999999998</v>
      </c>
      <c r="BL888" s="193">
        <f>BK888/E883</f>
        <v>0.99999999999999989</v>
      </c>
      <c r="BM888" s="202"/>
      <c r="BN888" s="211"/>
      <c r="BO888" s="202"/>
    </row>
    <row r="889" spans="1:67" x14ac:dyDescent="0.25">
      <c r="A889" s="339">
        <v>103</v>
      </c>
      <c r="B889" s="342" t="s">
        <v>1429</v>
      </c>
      <c r="C889" s="359" t="s">
        <v>1430</v>
      </c>
      <c r="D889" s="371" t="s">
        <v>478</v>
      </c>
      <c r="E889" s="365">
        <v>2241475.31</v>
      </c>
      <c r="F889" s="7" t="s">
        <v>1416</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c r="AZ889" s="138"/>
      <c r="BA889" s="138"/>
      <c r="BB889" s="138"/>
      <c r="BC889" s="138"/>
      <c r="BD889" s="138"/>
      <c r="BE889" s="138"/>
      <c r="BF889" s="138"/>
      <c r="BG889" s="138"/>
      <c r="BH889" s="138"/>
      <c r="BI889" s="138"/>
      <c r="BJ889" s="138"/>
      <c r="BK889" s="138">
        <v>118813</v>
      </c>
      <c r="BL889" s="192"/>
      <c r="BM889" s="202"/>
      <c r="BN889" s="211"/>
      <c r="BO889" s="202"/>
    </row>
    <row r="890" spans="1:67" x14ac:dyDescent="0.25">
      <c r="A890" s="340"/>
      <c r="B890" s="343"/>
      <c r="C890" s="360"/>
      <c r="D890" s="375"/>
      <c r="E890" s="366"/>
      <c r="F890" s="7" t="s">
        <v>1149</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c r="AZ890" s="138"/>
      <c r="BA890" s="138"/>
      <c r="BB890" s="138"/>
      <c r="BC890" s="138"/>
      <c r="BD890" s="138"/>
      <c r="BE890" s="138"/>
      <c r="BF890" s="138"/>
      <c r="BG890" s="138"/>
      <c r="BH890" s="138"/>
      <c r="BI890" s="138"/>
      <c r="BJ890" s="138"/>
      <c r="BK890" s="138">
        <v>264014</v>
      </c>
      <c r="BL890" s="192"/>
      <c r="BM890" s="202">
        <v>7</v>
      </c>
      <c r="BN890" s="211">
        <v>233000</v>
      </c>
      <c r="BO890" s="202"/>
    </row>
    <row r="891" spans="1:67" x14ac:dyDescent="0.25">
      <c r="A891" s="340"/>
      <c r="B891" s="343"/>
      <c r="C891" s="360"/>
      <c r="D891" s="375"/>
      <c r="E891" s="366"/>
      <c r="F891" s="7" t="s">
        <v>1092</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c r="AZ891" s="138"/>
      <c r="BA891" s="138"/>
      <c r="BB891" s="138"/>
      <c r="BC891" s="138"/>
      <c r="BD891" s="138"/>
      <c r="BE891" s="138"/>
      <c r="BF891" s="138"/>
      <c r="BG891" s="138"/>
      <c r="BH891" s="138"/>
      <c r="BI891" s="138"/>
      <c r="BJ891" s="138"/>
      <c r="BK891" s="138">
        <v>385895</v>
      </c>
      <c r="BL891" s="192"/>
      <c r="BM891" s="202"/>
      <c r="BN891" s="211">
        <v>0</v>
      </c>
      <c r="BO891" s="202"/>
    </row>
    <row r="892" spans="1:67" x14ac:dyDescent="0.25">
      <c r="A892" s="340"/>
      <c r="B892" s="343"/>
      <c r="C892" s="360"/>
      <c r="D892" s="375"/>
      <c r="E892" s="366"/>
      <c r="F892" s="7" t="s">
        <v>1115</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c r="AZ892" s="138"/>
      <c r="BA892" s="138"/>
      <c r="BB892" s="138"/>
      <c r="BC892" s="138"/>
      <c r="BD892" s="138"/>
      <c r="BE892" s="138"/>
      <c r="BF892" s="138"/>
      <c r="BG892" s="138"/>
      <c r="BH892" s="138"/>
      <c r="BI892" s="138"/>
      <c r="BJ892" s="138"/>
      <c r="BK892" s="138">
        <v>300000</v>
      </c>
      <c r="BL892" s="192"/>
      <c r="BM892" s="202"/>
      <c r="BN892" s="211">
        <v>0</v>
      </c>
      <c r="BO892" s="202"/>
    </row>
    <row r="893" spans="1:67" x14ac:dyDescent="0.25">
      <c r="A893" s="340"/>
      <c r="B893" s="343"/>
      <c r="C893" s="360"/>
      <c r="D893" s="375"/>
      <c r="E893" s="366"/>
      <c r="F893" s="7" t="s">
        <v>1093</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c r="AZ893" s="138"/>
      <c r="BA893" s="138"/>
      <c r="BB893" s="138"/>
      <c r="BC893" s="138"/>
      <c r="BD893" s="138"/>
      <c r="BE893" s="138"/>
      <c r="BF893" s="138"/>
      <c r="BG893" s="138"/>
      <c r="BH893" s="138"/>
      <c r="BI893" s="138"/>
      <c r="BJ893" s="138"/>
      <c r="BK893" s="138">
        <v>1112753</v>
      </c>
      <c r="BL893" s="192"/>
      <c r="BM893" s="202">
        <v>11</v>
      </c>
      <c r="BN893" s="211">
        <v>1454244.98</v>
      </c>
      <c r="BO893" s="202"/>
    </row>
    <row r="894" spans="1:67" x14ac:dyDescent="0.25">
      <c r="A894" s="341"/>
      <c r="B894" s="344"/>
      <c r="C894" s="361"/>
      <c r="D894" s="376"/>
      <c r="E894" s="367"/>
      <c r="F894" s="77" t="s">
        <v>1143</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c r="AZ894" s="138"/>
      <c r="BA894" s="138"/>
      <c r="BB894" s="138"/>
      <c r="BC894" s="138"/>
      <c r="BD894" s="138"/>
      <c r="BE894" s="138"/>
      <c r="BF894" s="138"/>
      <c r="BG894" s="138"/>
      <c r="BH894" s="138"/>
      <c r="BI894" s="138"/>
      <c r="BJ894" s="138"/>
      <c r="BK894" s="138">
        <v>60000</v>
      </c>
      <c r="BL894" s="192"/>
      <c r="BM894" s="202"/>
      <c r="BN894" s="211">
        <v>0</v>
      </c>
      <c r="BO894" s="202"/>
    </row>
    <row r="895" spans="1:67" x14ac:dyDescent="0.25">
      <c r="A895" s="69"/>
      <c r="B895" s="23" t="s">
        <v>132</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107"/>
      <c r="AZ895" s="107"/>
      <c r="BA895" s="107"/>
      <c r="BB895" s="107"/>
      <c r="BC895" s="107"/>
      <c r="BD895" s="107"/>
      <c r="BE895" s="107"/>
      <c r="BF895" s="107"/>
      <c r="BG895" s="107"/>
      <c r="BH895" s="107"/>
      <c r="BI895" s="107"/>
      <c r="BJ895" s="107"/>
      <c r="BK895" s="94">
        <f>SUM(BK889:BK894)</f>
        <v>2241475</v>
      </c>
      <c r="BL895" s="193">
        <f>BK895/E889</f>
        <v>0.99999986169823118</v>
      </c>
      <c r="BM895" s="202"/>
      <c r="BN895" s="211"/>
      <c r="BO895" s="202"/>
    </row>
    <row r="896" spans="1:67" x14ac:dyDescent="0.25">
      <c r="A896" s="339">
        <v>104</v>
      </c>
      <c r="B896" s="342" t="s">
        <v>1431</v>
      </c>
      <c r="C896" s="359" t="s">
        <v>1430</v>
      </c>
      <c r="D896" s="371" t="s">
        <v>479</v>
      </c>
      <c r="E896" s="440">
        <v>1887745.94</v>
      </c>
      <c r="F896" s="7" t="s">
        <v>1168</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c r="AZ896" s="138"/>
      <c r="BA896" s="138"/>
      <c r="BB896" s="138"/>
      <c r="BC896" s="138"/>
      <c r="BD896" s="138"/>
      <c r="BE896" s="138"/>
      <c r="BF896" s="138"/>
      <c r="BG896" s="138"/>
      <c r="BH896" s="138"/>
      <c r="BI896" s="138"/>
      <c r="BJ896" s="138"/>
      <c r="BK896" s="138">
        <v>600000</v>
      </c>
      <c r="BL896" s="192"/>
      <c r="BM896" s="202">
        <v>8</v>
      </c>
      <c r="BN896" s="211">
        <v>596674</v>
      </c>
      <c r="BO896" s="202"/>
    </row>
    <row r="897" spans="1:67" x14ac:dyDescent="0.25">
      <c r="A897" s="340"/>
      <c r="B897" s="343"/>
      <c r="C897" s="360"/>
      <c r="D897" s="360"/>
      <c r="E897" s="441"/>
      <c r="F897" s="7" t="s">
        <v>1120</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c r="AZ897" s="138"/>
      <c r="BA897" s="138"/>
      <c r="BB897" s="138"/>
      <c r="BC897" s="138"/>
      <c r="BD897" s="138"/>
      <c r="BE897" s="138"/>
      <c r="BF897" s="138"/>
      <c r="BG897" s="138"/>
      <c r="BH897" s="138"/>
      <c r="BI897" s="138"/>
      <c r="BJ897" s="138"/>
      <c r="BK897" s="138">
        <v>315000</v>
      </c>
      <c r="BL897" s="192"/>
      <c r="BM897" s="202">
        <v>4</v>
      </c>
      <c r="BN897" s="211">
        <v>279574</v>
      </c>
      <c r="BO897" s="202"/>
    </row>
    <row r="898" spans="1:67" x14ac:dyDescent="0.25">
      <c r="A898" s="340"/>
      <c r="B898" s="343"/>
      <c r="C898" s="360"/>
      <c r="D898" s="360"/>
      <c r="E898" s="441"/>
      <c r="F898" s="7" t="s">
        <v>1115</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c r="AZ898" s="138"/>
      <c r="BA898" s="138"/>
      <c r="BB898" s="138"/>
      <c r="BC898" s="138"/>
      <c r="BD898" s="138"/>
      <c r="BE898" s="138"/>
      <c r="BF898" s="138"/>
      <c r="BG898" s="138"/>
      <c r="BH898" s="138"/>
      <c r="BI898" s="138"/>
      <c r="BJ898" s="138"/>
      <c r="BK898" s="138">
        <v>210684</v>
      </c>
      <c r="BL898" s="192"/>
      <c r="BM898" s="202">
        <v>5</v>
      </c>
      <c r="BN898" s="211">
        <v>377752</v>
      </c>
      <c r="BO898" s="202"/>
    </row>
    <row r="899" spans="1:67" x14ac:dyDescent="0.25">
      <c r="A899" s="340"/>
      <c r="B899" s="343"/>
      <c r="C899" s="360"/>
      <c r="D899" s="360"/>
      <c r="E899" s="441"/>
      <c r="F899" s="7" t="s">
        <v>1143</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c r="AZ899" s="138"/>
      <c r="BA899" s="138"/>
      <c r="BB899" s="138"/>
      <c r="BC899" s="138"/>
      <c r="BD899" s="138"/>
      <c r="BE899" s="138"/>
      <c r="BF899" s="138"/>
      <c r="BG899" s="138"/>
      <c r="BH899" s="138"/>
      <c r="BI899" s="138"/>
      <c r="BJ899" s="138"/>
      <c r="BK899" s="138">
        <v>56173</v>
      </c>
      <c r="BL899" s="192"/>
      <c r="BM899" s="202">
        <v>1</v>
      </c>
      <c r="BN899" s="211">
        <v>89311</v>
      </c>
      <c r="BO899" s="202"/>
    </row>
    <row r="900" spans="1:67" x14ac:dyDescent="0.25">
      <c r="A900" s="340"/>
      <c r="B900" s="343"/>
      <c r="C900" s="360"/>
      <c r="D900" s="360"/>
      <c r="E900" s="441"/>
      <c r="F900" s="7" t="s">
        <v>1091</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c r="AZ900" s="138"/>
      <c r="BA900" s="138"/>
      <c r="BB900" s="138"/>
      <c r="BC900" s="138"/>
      <c r="BD900" s="138"/>
      <c r="BE900" s="138"/>
      <c r="BF900" s="138"/>
      <c r="BG900" s="138"/>
      <c r="BH900" s="138"/>
      <c r="BI900" s="138"/>
      <c r="BJ900" s="138"/>
      <c r="BK900" s="138">
        <v>390000</v>
      </c>
      <c r="BL900" s="192"/>
      <c r="BM900" s="202">
        <v>6</v>
      </c>
      <c r="BN900" s="211">
        <v>208026</v>
      </c>
      <c r="BO900" s="202"/>
    </row>
    <row r="901" spans="1:67" x14ac:dyDescent="0.25">
      <c r="A901" s="340"/>
      <c r="B901" s="343"/>
      <c r="C901" s="360"/>
      <c r="D901" s="360"/>
      <c r="E901" s="441"/>
      <c r="F901" s="7" t="s">
        <v>1102</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c r="AZ901" s="138"/>
      <c r="BA901" s="138"/>
      <c r="BB901" s="138"/>
      <c r="BC901" s="138"/>
      <c r="BD901" s="138"/>
      <c r="BE901" s="138"/>
      <c r="BF901" s="138"/>
      <c r="BG901" s="138"/>
      <c r="BH901" s="138"/>
      <c r="BI901" s="138"/>
      <c r="BJ901" s="138"/>
      <c r="BK901" s="138">
        <v>14840</v>
      </c>
      <c r="BL901" s="192"/>
      <c r="BM901" s="202"/>
      <c r="BN901" s="211">
        <v>0</v>
      </c>
      <c r="BO901" s="202"/>
    </row>
    <row r="902" spans="1:67" x14ac:dyDescent="0.25">
      <c r="A902" s="341"/>
      <c r="B902" s="344"/>
      <c r="C902" s="361"/>
      <c r="D902" s="361"/>
      <c r="E902" s="442"/>
      <c r="F902" s="7" t="s">
        <v>1264</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c r="AZ902" s="138"/>
      <c r="BA902" s="138"/>
      <c r="BB902" s="138"/>
      <c r="BC902" s="138"/>
      <c r="BD902" s="138"/>
      <c r="BE902" s="138"/>
      <c r="BF902" s="138"/>
      <c r="BG902" s="138"/>
      <c r="BH902" s="138"/>
      <c r="BI902" s="138"/>
      <c r="BJ902" s="138"/>
      <c r="BK902" s="138">
        <v>280000</v>
      </c>
      <c r="BL902" s="192"/>
      <c r="BM902" s="202"/>
      <c r="BN902" s="211">
        <v>0</v>
      </c>
      <c r="BO902" s="202"/>
    </row>
    <row r="903" spans="1:67" x14ac:dyDescent="0.25">
      <c r="A903" s="209"/>
      <c r="B903" s="210"/>
      <c r="C903" s="139"/>
      <c r="D903" s="216"/>
      <c r="E903" s="274"/>
      <c r="F903" s="77" t="s">
        <v>1174</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c r="AZ903" s="138"/>
      <c r="BA903" s="138"/>
      <c r="BB903" s="138"/>
      <c r="BC903" s="138"/>
      <c r="BD903" s="138"/>
      <c r="BE903" s="138"/>
      <c r="BF903" s="138"/>
      <c r="BG903" s="138"/>
      <c r="BH903" s="138"/>
      <c r="BI903" s="138"/>
      <c r="BJ903" s="138"/>
      <c r="BK903" s="138">
        <v>21048</v>
      </c>
      <c r="BL903" s="192"/>
      <c r="BM903" s="202"/>
      <c r="BN903" s="211">
        <v>0</v>
      </c>
      <c r="BO903" s="202"/>
    </row>
    <row r="904" spans="1:67" x14ac:dyDescent="0.25">
      <c r="A904" s="69"/>
      <c r="B904" s="23" t="s">
        <v>132</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107"/>
      <c r="AZ904" s="107"/>
      <c r="BA904" s="107"/>
      <c r="BB904" s="107"/>
      <c r="BC904" s="107"/>
      <c r="BD904" s="107"/>
      <c r="BE904" s="107"/>
      <c r="BF904" s="107"/>
      <c r="BG904" s="107"/>
      <c r="BH904" s="107"/>
      <c r="BI904" s="107"/>
      <c r="BJ904" s="107"/>
      <c r="BK904" s="94">
        <f>SUM(BK896:BK903)</f>
        <v>1887745</v>
      </c>
      <c r="BL904" s="193">
        <f>BK904/E896</f>
        <v>0.99999950205163735</v>
      </c>
      <c r="BM904" s="202"/>
      <c r="BN904" s="211"/>
      <c r="BO904" s="202"/>
    </row>
    <row r="905" spans="1:67" x14ac:dyDescent="0.25">
      <c r="A905" s="339">
        <v>105</v>
      </c>
      <c r="B905" s="342" t="s">
        <v>1433</v>
      </c>
      <c r="C905" s="520" t="s">
        <v>1434</v>
      </c>
      <c r="D905" s="371" t="s">
        <v>480</v>
      </c>
      <c r="E905" s="365">
        <v>1490000</v>
      </c>
      <c r="F905" s="7" t="s">
        <v>1432</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336"/>
      <c r="AZ905" s="336"/>
      <c r="BA905" s="336"/>
      <c r="BB905" s="336"/>
      <c r="BC905" s="336"/>
      <c r="BD905" s="336"/>
      <c r="BE905" s="336"/>
      <c r="BF905" s="336"/>
      <c r="BG905" s="336"/>
      <c r="BH905" s="336"/>
      <c r="BI905" s="336"/>
      <c r="BJ905" s="336"/>
      <c r="BK905" s="138">
        <v>100000</v>
      </c>
      <c r="BL905" s="192"/>
      <c r="BM905" s="202"/>
      <c r="BN905" s="211"/>
      <c r="BO905" s="202"/>
    </row>
    <row r="906" spans="1:67" x14ac:dyDescent="0.25">
      <c r="A906" s="340"/>
      <c r="B906" s="343"/>
      <c r="C906" s="521"/>
      <c r="D906" s="375"/>
      <c r="E906" s="366"/>
      <c r="F906" s="7" t="s">
        <v>1435</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c r="AZ906" s="138"/>
      <c r="BA906" s="138"/>
      <c r="BB906" s="138"/>
      <c r="BC906" s="138"/>
      <c r="BD906" s="138"/>
      <c r="BE906" s="138"/>
      <c r="BF906" s="138"/>
      <c r="BG906" s="138"/>
      <c r="BH906" s="138"/>
      <c r="BI906" s="138"/>
      <c r="BJ906" s="138"/>
      <c r="BK906" s="138">
        <v>700000</v>
      </c>
      <c r="BL906" s="192"/>
      <c r="BM906" s="202">
        <v>6</v>
      </c>
      <c r="BN906" s="211">
        <v>359072</v>
      </c>
      <c r="BO906" s="202"/>
    </row>
    <row r="907" spans="1:67" x14ac:dyDescent="0.25">
      <c r="A907" s="340"/>
      <c r="B907" s="343"/>
      <c r="C907" s="521"/>
      <c r="D907" s="375"/>
      <c r="E907" s="366"/>
      <c r="F907" s="7" t="s">
        <v>503</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c r="AZ907" s="138"/>
      <c r="BA907" s="138"/>
      <c r="BB907" s="138"/>
      <c r="BC907" s="138"/>
      <c r="BD907" s="138"/>
      <c r="BE907" s="138"/>
      <c r="BF907" s="138"/>
      <c r="BG907" s="138"/>
      <c r="BH907" s="138"/>
      <c r="BI907" s="138"/>
      <c r="BJ907" s="138"/>
      <c r="BK907" s="138">
        <v>200000</v>
      </c>
      <c r="BL907" s="192"/>
      <c r="BM907" s="202"/>
      <c r="BN907" s="211"/>
      <c r="BO907" s="202"/>
    </row>
    <row r="908" spans="1:67" x14ac:dyDescent="0.25">
      <c r="A908" s="340"/>
      <c r="B908" s="343"/>
      <c r="C908" s="521"/>
      <c r="D908" s="375"/>
      <c r="E908" s="366"/>
      <c r="F908" s="7" t="s">
        <v>1436</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c r="AZ908" s="138"/>
      <c r="BA908" s="138"/>
      <c r="BB908" s="138"/>
      <c r="BC908" s="138"/>
      <c r="BD908" s="138"/>
      <c r="BE908" s="138"/>
      <c r="BF908" s="138"/>
      <c r="BG908" s="138"/>
      <c r="BH908" s="138"/>
      <c r="BI908" s="138"/>
      <c r="BJ908" s="138"/>
      <c r="BK908" s="138">
        <v>300000</v>
      </c>
      <c r="BL908" s="192"/>
      <c r="BM908" s="202">
        <v>4</v>
      </c>
      <c r="BN908" s="211">
        <v>205423</v>
      </c>
      <c r="BO908" s="202"/>
    </row>
    <row r="909" spans="1:67" x14ac:dyDescent="0.25">
      <c r="A909" s="340"/>
      <c r="B909" s="343"/>
      <c r="C909" s="521"/>
      <c r="D909" s="360"/>
      <c r="E909" s="366"/>
      <c r="F909" s="77" t="s">
        <v>1580</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c r="AZ909" s="138"/>
      <c r="BA909" s="138"/>
      <c r="BB909" s="138"/>
      <c r="BC909" s="138"/>
      <c r="BD909" s="138"/>
      <c r="BE909" s="138"/>
      <c r="BF909" s="138"/>
      <c r="BG909" s="138"/>
      <c r="BH909" s="138"/>
      <c r="BI909" s="138"/>
      <c r="BJ909" s="138"/>
      <c r="BK909" s="138">
        <v>90000</v>
      </c>
      <c r="BL909" s="192"/>
      <c r="BM909" s="202"/>
      <c r="BN909" s="211"/>
      <c r="BO909" s="202"/>
    </row>
    <row r="910" spans="1:67" x14ac:dyDescent="0.25">
      <c r="A910" s="340"/>
      <c r="B910" s="343"/>
      <c r="C910" s="521"/>
      <c r="D910" s="360"/>
      <c r="E910" s="366"/>
      <c r="F910" s="77" t="s">
        <v>1437</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c r="AZ910" s="138"/>
      <c r="BA910" s="138"/>
      <c r="BB910" s="138"/>
      <c r="BC910" s="138"/>
      <c r="BD910" s="138"/>
      <c r="BE910" s="138"/>
      <c r="BF910" s="138"/>
      <c r="BG910" s="138"/>
      <c r="BH910" s="138"/>
      <c r="BI910" s="138"/>
      <c r="BJ910" s="138"/>
      <c r="BK910" s="138">
        <v>100000</v>
      </c>
      <c r="BL910" s="192"/>
      <c r="BM910" s="202"/>
      <c r="BN910" s="211"/>
      <c r="BO910" s="202"/>
    </row>
    <row r="911" spans="1:67" x14ac:dyDescent="0.25">
      <c r="A911" s="69"/>
      <c r="B911" s="23" t="s">
        <v>132</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107"/>
      <c r="AZ911" s="107"/>
      <c r="BA911" s="107"/>
      <c r="BB911" s="107"/>
      <c r="BC911" s="107"/>
      <c r="BD911" s="107"/>
      <c r="BE911" s="107"/>
      <c r="BF911" s="107"/>
      <c r="BG911" s="107"/>
      <c r="BH911" s="107"/>
      <c r="BI911" s="107"/>
      <c r="BJ911" s="107"/>
      <c r="BK911" s="94">
        <f>SUM(BK905:BK910)</f>
        <v>1490000</v>
      </c>
      <c r="BL911" s="193">
        <f>BK911/E905</f>
        <v>1</v>
      </c>
      <c r="BM911" s="202"/>
      <c r="BN911" s="211"/>
      <c r="BO911" s="202"/>
    </row>
    <row r="912" spans="1:67" ht="15" customHeight="1" x14ac:dyDescent="0.25">
      <c r="A912" s="339">
        <v>106</v>
      </c>
      <c r="B912" s="342" t="s">
        <v>1438</v>
      </c>
      <c r="C912" s="359" t="s">
        <v>1439</v>
      </c>
      <c r="D912" s="371" t="s">
        <v>689</v>
      </c>
      <c r="E912" s="416">
        <v>1309329.31</v>
      </c>
      <c r="F912" s="7" t="s">
        <v>1143</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c r="AZ912" s="138"/>
      <c r="BA912" s="138"/>
      <c r="BB912" s="138"/>
      <c r="BC912" s="138"/>
      <c r="BD912" s="138"/>
      <c r="BE912" s="138"/>
      <c r="BF912" s="138"/>
      <c r="BG912" s="138"/>
      <c r="BH912" s="138"/>
      <c r="BI912" s="138"/>
      <c r="BJ912" s="138"/>
      <c r="BK912" s="138">
        <v>721978.94</v>
      </c>
      <c r="BL912" s="192"/>
      <c r="BM912" s="202">
        <v>2</v>
      </c>
      <c r="BN912" s="211">
        <v>254451.55</v>
      </c>
      <c r="BO912" s="202"/>
    </row>
    <row r="913" spans="1:67" x14ac:dyDescent="0.25">
      <c r="A913" s="340"/>
      <c r="B913" s="343"/>
      <c r="C913" s="360"/>
      <c r="D913" s="360"/>
      <c r="E913" s="417"/>
      <c r="F913" s="7" t="s">
        <v>1152</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c r="AZ913" s="138"/>
      <c r="BA913" s="138"/>
      <c r="BB913" s="138"/>
      <c r="BC913" s="138"/>
      <c r="BD913" s="138"/>
      <c r="BE913" s="138"/>
      <c r="BF913" s="138"/>
      <c r="BG913" s="138"/>
      <c r="BH913" s="138"/>
      <c r="BI913" s="138"/>
      <c r="BJ913" s="138"/>
      <c r="BK913" s="138">
        <v>25000</v>
      </c>
      <c r="BL913" s="192"/>
      <c r="BM913" s="202"/>
      <c r="BN913" s="211"/>
      <c r="BO913" s="202"/>
    </row>
    <row r="914" spans="1:67" x14ac:dyDescent="0.25">
      <c r="A914" s="340"/>
      <c r="B914" s="343"/>
      <c r="C914" s="360"/>
      <c r="D914" s="360"/>
      <c r="E914" s="417"/>
      <c r="F914" s="7" t="s">
        <v>1102</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c r="AZ914" s="138"/>
      <c r="BA914" s="138"/>
      <c r="BB914" s="138"/>
      <c r="BC914" s="138"/>
      <c r="BD914" s="138"/>
      <c r="BE914" s="138"/>
      <c r="BF914" s="138"/>
      <c r="BG914" s="138"/>
      <c r="BH914" s="138"/>
      <c r="BI914" s="138"/>
      <c r="BJ914" s="138"/>
      <c r="BK914" s="138">
        <v>66000</v>
      </c>
      <c r="BL914" s="192"/>
      <c r="BM914" s="202"/>
      <c r="BN914" s="211"/>
      <c r="BO914" s="202"/>
    </row>
    <row r="915" spans="1:67" x14ac:dyDescent="0.25">
      <c r="A915" s="341"/>
      <c r="B915" s="344"/>
      <c r="C915" s="361"/>
      <c r="D915" s="361"/>
      <c r="E915" s="418"/>
      <c r="F915" s="7" t="s">
        <v>1118</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c r="AZ915" s="138"/>
      <c r="BA915" s="138"/>
      <c r="BB915" s="138"/>
      <c r="BC915" s="138"/>
      <c r="BD915" s="138"/>
      <c r="BE915" s="138"/>
      <c r="BF915" s="138"/>
      <c r="BG915" s="138"/>
      <c r="BH915" s="138"/>
      <c r="BI915" s="138"/>
      <c r="BJ915" s="138"/>
      <c r="BK915" s="138">
        <v>281350.44</v>
      </c>
      <c r="BL915" s="192"/>
      <c r="BM915" s="202"/>
      <c r="BN915" s="211"/>
      <c r="BO915" s="202"/>
    </row>
    <row r="916" spans="1:67" x14ac:dyDescent="0.25">
      <c r="A916" s="209"/>
      <c r="B916" s="210"/>
      <c r="C916" s="139"/>
      <c r="D916" s="216"/>
      <c r="E916" s="240"/>
      <c r="F916" s="77" t="s">
        <v>1204</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c r="AZ916" s="138"/>
      <c r="BA916" s="138"/>
      <c r="BB916" s="138"/>
      <c r="BC916" s="138"/>
      <c r="BD916" s="138"/>
      <c r="BE916" s="138"/>
      <c r="BF916" s="138"/>
      <c r="BG916" s="138"/>
      <c r="BH916" s="138"/>
      <c r="BI916" s="138"/>
      <c r="BJ916" s="138"/>
      <c r="BK916" s="138">
        <v>140000</v>
      </c>
      <c r="BL916" s="192"/>
      <c r="BM916" s="202"/>
      <c r="BN916" s="211"/>
      <c r="BO916" s="202"/>
    </row>
    <row r="917" spans="1:67" x14ac:dyDescent="0.25">
      <c r="A917" s="209"/>
      <c r="B917" s="210"/>
      <c r="C917" s="139"/>
      <c r="D917" s="216"/>
      <c r="E917" s="240"/>
      <c r="F917" s="77" t="s">
        <v>1174</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c r="AZ917" s="138"/>
      <c r="BA917" s="138"/>
      <c r="BB917" s="138"/>
      <c r="BC917" s="138"/>
      <c r="BD917" s="138"/>
      <c r="BE917" s="138"/>
      <c r="BF917" s="138"/>
      <c r="BG917" s="138"/>
      <c r="BH917" s="138"/>
      <c r="BI917" s="138"/>
      <c r="BJ917" s="138"/>
      <c r="BK917" s="138">
        <v>25000</v>
      </c>
      <c r="BL917" s="192"/>
      <c r="BM917" s="202"/>
      <c r="BN917" s="211"/>
      <c r="BO917" s="202"/>
    </row>
    <row r="918" spans="1:67" x14ac:dyDescent="0.25">
      <c r="A918" s="209"/>
      <c r="B918" s="210"/>
      <c r="C918" s="139"/>
      <c r="D918" s="216"/>
      <c r="E918" s="240"/>
      <c r="F918" s="77" t="s">
        <v>1780</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c r="AZ918" s="138"/>
      <c r="BA918" s="138"/>
      <c r="BB918" s="138"/>
      <c r="BC918" s="138"/>
      <c r="BD918" s="138"/>
      <c r="BE918" s="138"/>
      <c r="BF918" s="138"/>
      <c r="BG918" s="138"/>
      <c r="BH918" s="138"/>
      <c r="BI918" s="138"/>
      <c r="BJ918" s="138"/>
      <c r="BK918" s="138">
        <v>50000</v>
      </c>
      <c r="BL918" s="192"/>
      <c r="BM918" s="202"/>
      <c r="BN918" s="211"/>
      <c r="BO918" s="202"/>
    </row>
    <row r="919" spans="1:67" x14ac:dyDescent="0.25">
      <c r="A919" s="69"/>
      <c r="B919" s="23" t="s">
        <v>132</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107"/>
      <c r="AZ919" s="107"/>
      <c r="BA919" s="107"/>
      <c r="BB919" s="107"/>
      <c r="BC919" s="107"/>
      <c r="BD919" s="107"/>
      <c r="BE919" s="107"/>
      <c r="BF919" s="107"/>
      <c r="BG919" s="107"/>
      <c r="BH919" s="107"/>
      <c r="BI919" s="107"/>
      <c r="BJ919" s="107"/>
      <c r="BK919" s="94">
        <f>SUM(BK912:BK918)</f>
        <v>1309329.3799999999</v>
      </c>
      <c r="BL919" s="193">
        <f>BK919/E912</f>
        <v>1.000000053462486</v>
      </c>
      <c r="BM919" s="202"/>
      <c r="BN919" s="211"/>
      <c r="BO919" s="202"/>
    </row>
    <row r="920" spans="1:67" ht="15" customHeight="1" x14ac:dyDescent="0.25">
      <c r="A920" s="339">
        <v>107</v>
      </c>
      <c r="B920" s="342" t="s">
        <v>1440</v>
      </c>
      <c r="C920" s="359" t="s">
        <v>1439</v>
      </c>
      <c r="D920" s="467" t="s">
        <v>1753</v>
      </c>
      <c r="E920" s="365">
        <v>1308854.31</v>
      </c>
      <c r="F920" s="7" t="s">
        <v>1143</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c r="AZ920" s="138"/>
      <c r="BA920" s="138"/>
      <c r="BB920" s="138"/>
      <c r="BC920" s="138"/>
      <c r="BD920" s="138"/>
      <c r="BE920" s="138"/>
      <c r="BF920" s="138"/>
      <c r="BG920" s="138"/>
      <c r="BH920" s="138"/>
      <c r="BI920" s="138"/>
      <c r="BJ920" s="138"/>
      <c r="BK920" s="138">
        <v>721379</v>
      </c>
      <c r="BL920" s="192"/>
      <c r="BM920" s="202">
        <v>5</v>
      </c>
      <c r="BN920" s="211">
        <v>721330.48</v>
      </c>
      <c r="BO920" s="202"/>
    </row>
    <row r="921" spans="1:67" x14ac:dyDescent="0.25">
      <c r="A921" s="340"/>
      <c r="B921" s="343"/>
      <c r="C921" s="360"/>
      <c r="D921" s="412"/>
      <c r="E921" s="366"/>
      <c r="F921" s="7" t="s">
        <v>1120</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c r="AZ921" s="138"/>
      <c r="BA921" s="138"/>
      <c r="BB921" s="138"/>
      <c r="BC921" s="138"/>
      <c r="BD921" s="138"/>
      <c r="BE921" s="138"/>
      <c r="BF921" s="138"/>
      <c r="BG921" s="138"/>
      <c r="BH921" s="138"/>
      <c r="BI921" s="138"/>
      <c r="BJ921" s="138"/>
      <c r="BK921" s="138">
        <v>25000</v>
      </c>
      <c r="BL921" s="192"/>
      <c r="BM921" s="202"/>
      <c r="BN921" s="211"/>
      <c r="BO921" s="202"/>
    </row>
    <row r="922" spans="1:67" x14ac:dyDescent="0.25">
      <c r="A922" s="341"/>
      <c r="B922" s="344"/>
      <c r="C922" s="361"/>
      <c r="D922" s="413"/>
      <c r="E922" s="367"/>
      <c r="F922" s="7" t="s">
        <v>1102</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c r="AZ922" s="138"/>
      <c r="BA922" s="138"/>
      <c r="BB922" s="138"/>
      <c r="BC922" s="138"/>
      <c r="BD922" s="138"/>
      <c r="BE922" s="138"/>
      <c r="BF922" s="138"/>
      <c r="BG922" s="138"/>
      <c r="BH922" s="138"/>
      <c r="BI922" s="138"/>
      <c r="BJ922" s="138"/>
      <c r="BK922" s="138">
        <v>66000</v>
      </c>
      <c r="BL922" s="192"/>
      <c r="BM922" s="202"/>
      <c r="BN922" s="211"/>
      <c r="BO922" s="202"/>
    </row>
    <row r="923" spans="1:67" x14ac:dyDescent="0.25">
      <c r="A923" s="209"/>
      <c r="B923" s="210"/>
      <c r="C923" s="139"/>
      <c r="D923" s="241"/>
      <c r="E923" s="217"/>
      <c r="F923" s="77" t="s">
        <v>1204</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c r="AZ923" s="138"/>
      <c r="BA923" s="138"/>
      <c r="BB923" s="138"/>
      <c r="BC923" s="138"/>
      <c r="BD923" s="138"/>
      <c r="BE923" s="138"/>
      <c r="BF923" s="138"/>
      <c r="BG923" s="138"/>
      <c r="BH923" s="138"/>
      <c r="BI923" s="138"/>
      <c r="BJ923" s="138"/>
      <c r="BK923" s="138">
        <v>140000</v>
      </c>
      <c r="BL923" s="192"/>
      <c r="BM923" s="202"/>
      <c r="BN923" s="211"/>
      <c r="BO923" s="202"/>
    </row>
    <row r="924" spans="1:67" x14ac:dyDescent="0.25">
      <c r="A924" s="209"/>
      <c r="B924" s="210"/>
      <c r="C924" s="139"/>
      <c r="D924" s="241"/>
      <c r="E924" s="217"/>
      <c r="F924" s="77" t="s">
        <v>1118</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c r="AZ924" s="138"/>
      <c r="BA924" s="138"/>
      <c r="BB924" s="138"/>
      <c r="BC924" s="138"/>
      <c r="BD924" s="138"/>
      <c r="BE924" s="138"/>
      <c r="BF924" s="138"/>
      <c r="BG924" s="138"/>
      <c r="BH924" s="138"/>
      <c r="BI924" s="138"/>
      <c r="BJ924" s="138"/>
      <c r="BK924" s="138">
        <v>281475.88</v>
      </c>
      <c r="BL924" s="192"/>
      <c r="BM924" s="202"/>
      <c r="BN924" s="211"/>
      <c r="BO924" s="202"/>
    </row>
    <row r="925" spans="1:67" x14ac:dyDescent="0.25">
      <c r="A925" s="209"/>
      <c r="B925" s="210"/>
      <c r="C925" s="139"/>
      <c r="D925" s="241"/>
      <c r="E925" s="217"/>
      <c r="F925" s="77" t="s">
        <v>1780</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c r="AZ925" s="138"/>
      <c r="BA925" s="138"/>
      <c r="BB925" s="138"/>
      <c r="BC925" s="138"/>
      <c r="BD925" s="138"/>
      <c r="BE925" s="138"/>
      <c r="BF925" s="138"/>
      <c r="BG925" s="138"/>
      <c r="BH925" s="138"/>
      <c r="BI925" s="138"/>
      <c r="BJ925" s="138"/>
      <c r="BK925" s="138">
        <v>50000</v>
      </c>
      <c r="BL925" s="192"/>
      <c r="BM925" s="202"/>
      <c r="BN925" s="211"/>
      <c r="BO925" s="202"/>
    </row>
    <row r="926" spans="1:67" x14ac:dyDescent="0.25">
      <c r="A926" s="209"/>
      <c r="B926" s="210"/>
      <c r="C926" s="139"/>
      <c r="D926" s="241"/>
      <c r="E926" s="217"/>
      <c r="F926" s="77" t="s">
        <v>1174</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c r="AZ926" s="138"/>
      <c r="BA926" s="138"/>
      <c r="BB926" s="138"/>
      <c r="BC926" s="138"/>
      <c r="BD926" s="138"/>
      <c r="BE926" s="138"/>
      <c r="BF926" s="138"/>
      <c r="BG926" s="138"/>
      <c r="BH926" s="138"/>
      <c r="BI926" s="138"/>
      <c r="BJ926" s="138"/>
      <c r="BK926" s="138">
        <v>25000</v>
      </c>
      <c r="BL926" s="192"/>
      <c r="BM926" s="202"/>
      <c r="BN926" s="211"/>
      <c r="BO926" s="202"/>
    </row>
    <row r="927" spans="1:67" x14ac:dyDescent="0.25">
      <c r="A927" s="69"/>
      <c r="B927" s="23" t="s">
        <v>132</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107"/>
      <c r="AZ927" s="107"/>
      <c r="BA927" s="107"/>
      <c r="BB927" s="107"/>
      <c r="BC927" s="107"/>
      <c r="BD927" s="107"/>
      <c r="BE927" s="107"/>
      <c r="BF927" s="107"/>
      <c r="BG927" s="107"/>
      <c r="BH927" s="107"/>
      <c r="BI927" s="107"/>
      <c r="BJ927" s="107"/>
      <c r="BK927" s="94">
        <f>SUM(BK920:BK926)</f>
        <v>1308854.8799999999</v>
      </c>
      <c r="BL927" s="193">
        <f>BK927/E920</f>
        <v>1.000000435495376</v>
      </c>
      <c r="BM927" s="202"/>
      <c r="BN927" s="211"/>
      <c r="BO927" s="202"/>
    </row>
    <row r="928" spans="1:67" ht="15" customHeight="1" x14ac:dyDescent="0.25">
      <c r="A928" s="339">
        <v>108</v>
      </c>
      <c r="B928" s="342" t="s">
        <v>1441</v>
      </c>
      <c r="C928" s="359" t="s">
        <v>1442</v>
      </c>
      <c r="D928" s="371" t="s">
        <v>481</v>
      </c>
      <c r="E928" s="365">
        <v>1182841.31</v>
      </c>
      <c r="F928" s="7" t="s">
        <v>1091</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c r="AZ928" s="138"/>
      <c r="BA928" s="138"/>
      <c r="BB928" s="138"/>
      <c r="BC928" s="138"/>
      <c r="BD928" s="138"/>
      <c r="BE928" s="138"/>
      <c r="BF928" s="138"/>
      <c r="BG928" s="138"/>
      <c r="BH928" s="138"/>
      <c r="BI928" s="138"/>
      <c r="BJ928" s="138"/>
      <c r="BK928" s="138">
        <f t="shared" ref="BK928:BK933" si="7">N928+M928+L928+K928+J928+I928+H928+G928</f>
        <v>30000</v>
      </c>
      <c r="BL928" s="192"/>
      <c r="BM928" s="202"/>
      <c r="BN928" s="211"/>
      <c r="BO928" s="202"/>
    </row>
    <row r="929" spans="1:67" x14ac:dyDescent="0.25">
      <c r="A929" s="340"/>
      <c r="B929" s="343"/>
      <c r="C929" s="360"/>
      <c r="D929" s="375"/>
      <c r="E929" s="366"/>
      <c r="F929" s="7" t="s">
        <v>1114</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c r="AZ929" s="138"/>
      <c r="BA929" s="138"/>
      <c r="BB929" s="138"/>
      <c r="BC929" s="138"/>
      <c r="BD929" s="138"/>
      <c r="BE929" s="138"/>
      <c r="BF929" s="138"/>
      <c r="BG929" s="138"/>
      <c r="BH929" s="138"/>
      <c r="BI929" s="138"/>
      <c r="BJ929" s="138"/>
      <c r="BK929" s="138">
        <f t="shared" si="7"/>
        <v>40000</v>
      </c>
      <c r="BL929" s="192"/>
      <c r="BM929" s="202"/>
      <c r="BN929" s="211"/>
      <c r="BO929" s="202"/>
    </row>
    <row r="930" spans="1:67" x14ac:dyDescent="0.25">
      <c r="A930" s="340"/>
      <c r="B930" s="343"/>
      <c r="C930" s="360"/>
      <c r="D930" s="375"/>
      <c r="E930" s="366"/>
      <c r="F930" s="7" t="s">
        <v>1115</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c r="AZ930" s="138"/>
      <c r="BA930" s="138"/>
      <c r="BB930" s="138"/>
      <c r="BC930" s="138"/>
      <c r="BD930" s="138"/>
      <c r="BE930" s="138"/>
      <c r="BF930" s="138"/>
      <c r="BG930" s="138"/>
      <c r="BH930" s="138"/>
      <c r="BI930" s="138"/>
      <c r="BJ930" s="138"/>
      <c r="BK930" s="138">
        <f t="shared" si="7"/>
        <v>550000</v>
      </c>
      <c r="BL930" s="192"/>
      <c r="BM930" s="202">
        <v>12</v>
      </c>
      <c r="BN930" s="211">
        <v>600000</v>
      </c>
      <c r="BO930" s="202"/>
    </row>
    <row r="931" spans="1:67" x14ac:dyDescent="0.25">
      <c r="A931" s="340"/>
      <c r="B931" s="343"/>
      <c r="C931" s="360"/>
      <c r="D931" s="375"/>
      <c r="E931" s="366"/>
      <c r="F931" s="77" t="s">
        <v>1093</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c r="AZ931" s="138"/>
      <c r="BA931" s="138"/>
      <c r="BB931" s="138"/>
      <c r="BC931" s="138"/>
      <c r="BD931" s="138"/>
      <c r="BE931" s="138"/>
      <c r="BF931" s="138"/>
      <c r="BG931" s="138"/>
      <c r="BH931" s="138"/>
      <c r="BI931" s="138"/>
      <c r="BJ931" s="138"/>
      <c r="BK931" s="138">
        <f t="shared" si="7"/>
        <v>55555.49</v>
      </c>
      <c r="BL931" s="192"/>
      <c r="BM931" s="202"/>
      <c r="BN931" s="211"/>
      <c r="BO931" s="202"/>
    </row>
    <row r="932" spans="1:67" x14ac:dyDescent="0.25">
      <c r="A932" s="340"/>
      <c r="B932" s="343"/>
      <c r="C932" s="360"/>
      <c r="D932" s="375"/>
      <c r="E932" s="366"/>
      <c r="F932" s="77" t="s">
        <v>1143</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c r="AZ932" s="138"/>
      <c r="BA932" s="138"/>
      <c r="BB932" s="138"/>
      <c r="BC932" s="138"/>
      <c r="BD932" s="138"/>
      <c r="BE932" s="138"/>
      <c r="BF932" s="138"/>
      <c r="BG932" s="138"/>
      <c r="BH932" s="138"/>
      <c r="BI932" s="138"/>
      <c r="BJ932" s="138"/>
      <c r="BK932" s="138">
        <f t="shared" si="7"/>
        <v>460989.48</v>
      </c>
      <c r="BL932" s="192"/>
      <c r="BM932" s="202">
        <v>5</v>
      </c>
      <c r="BN932" s="211">
        <v>460650.74</v>
      </c>
      <c r="BO932" s="202"/>
    </row>
    <row r="933" spans="1:67" x14ac:dyDescent="0.25">
      <c r="A933" s="340"/>
      <c r="B933" s="343"/>
      <c r="C933" s="360"/>
      <c r="D933" s="375"/>
      <c r="E933" s="366"/>
      <c r="F933" s="77" t="s">
        <v>1120</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c r="AZ933" s="138"/>
      <c r="BA933" s="138"/>
      <c r="BB933" s="138"/>
      <c r="BC933" s="138"/>
      <c r="BD933" s="138"/>
      <c r="BE933" s="138"/>
      <c r="BF933" s="138"/>
      <c r="BG933" s="138"/>
      <c r="BH933" s="138"/>
      <c r="BI933" s="138"/>
      <c r="BJ933" s="138"/>
      <c r="BK933" s="138">
        <f t="shared" si="7"/>
        <v>37037</v>
      </c>
      <c r="BL933" s="192"/>
      <c r="BM933" s="202">
        <v>1</v>
      </c>
      <c r="BN933" s="211">
        <v>62592.480000000003</v>
      </c>
      <c r="BO933" s="202"/>
    </row>
    <row r="934" spans="1:67" x14ac:dyDescent="0.25">
      <c r="A934" s="209"/>
      <c r="B934" s="210"/>
      <c r="C934" s="139"/>
      <c r="D934" s="233"/>
      <c r="E934" s="217"/>
      <c r="F934" s="77" t="s">
        <v>1174</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c r="AZ934" s="138"/>
      <c r="BA934" s="138"/>
      <c r="BB934" s="138"/>
      <c r="BC934" s="138"/>
      <c r="BD934" s="138"/>
      <c r="BE934" s="138"/>
      <c r="BF934" s="138"/>
      <c r="BG934" s="138"/>
      <c r="BH934" s="138"/>
      <c r="BI934" s="138"/>
      <c r="BJ934" s="138"/>
      <c r="BK934" s="138">
        <v>9259.25</v>
      </c>
      <c r="BL934" s="192"/>
      <c r="BM934" s="202"/>
      <c r="BN934" s="211"/>
      <c r="BO934" s="202"/>
    </row>
    <row r="935" spans="1:67" x14ac:dyDescent="0.25">
      <c r="A935" s="67"/>
      <c r="B935" s="54" t="s">
        <v>132</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107"/>
      <c r="AZ935" s="107"/>
      <c r="BA935" s="107"/>
      <c r="BB935" s="107"/>
      <c r="BC935" s="107"/>
      <c r="BD935" s="107"/>
      <c r="BE935" s="107"/>
      <c r="BF935" s="107"/>
      <c r="BG935" s="107"/>
      <c r="BH935" s="107"/>
      <c r="BI935" s="107"/>
      <c r="BJ935" s="107"/>
      <c r="BK935" s="94">
        <f>SUM(BK928:BK934)</f>
        <v>1182841.22</v>
      </c>
      <c r="BL935" s="193">
        <f>BK935/E928</f>
        <v>0.99999992391202497</v>
      </c>
      <c r="BM935" s="202"/>
      <c r="BN935" s="211"/>
      <c r="BO935" s="202"/>
    </row>
    <row r="936" spans="1:67" x14ac:dyDescent="0.25">
      <c r="A936" s="350">
        <v>109</v>
      </c>
      <c r="B936" s="345" t="s">
        <v>1443</v>
      </c>
      <c r="C936" s="362" t="s">
        <v>1444</v>
      </c>
      <c r="D936" s="381" t="s">
        <v>482</v>
      </c>
      <c r="E936" s="410">
        <v>1041319</v>
      </c>
      <c r="F936" s="190" t="s">
        <v>1182</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97">
        <v>212508</v>
      </c>
      <c r="BL936" s="195"/>
      <c r="BM936" s="202">
        <v>2</v>
      </c>
      <c r="BN936" s="211">
        <v>212460</v>
      </c>
      <c r="BO936" s="202"/>
    </row>
    <row r="937" spans="1:67" x14ac:dyDescent="0.25">
      <c r="A937" s="351"/>
      <c r="B937" s="346"/>
      <c r="C937" s="363"/>
      <c r="D937" s="382"/>
      <c r="E937" s="411"/>
      <c r="F937" s="190" t="s">
        <v>1198</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97">
        <v>85003</v>
      </c>
      <c r="BL937" s="195"/>
      <c r="BM937" s="202">
        <v>1</v>
      </c>
      <c r="BN937" s="211">
        <v>85000</v>
      </c>
      <c r="BO937" s="202"/>
    </row>
    <row r="938" spans="1:67" x14ac:dyDescent="0.25">
      <c r="A938" s="351"/>
      <c r="B938" s="346"/>
      <c r="C938" s="363"/>
      <c r="D938" s="382"/>
      <c r="E938" s="411"/>
      <c r="F938" s="190" t="s">
        <v>1184</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97">
        <v>170007</v>
      </c>
      <c r="BL938" s="195"/>
      <c r="BM938" s="202"/>
      <c r="BN938" s="211"/>
      <c r="BO938" s="202"/>
    </row>
    <row r="939" spans="1:67" x14ac:dyDescent="0.25">
      <c r="A939" s="263"/>
      <c r="B939" s="253"/>
      <c r="C939" s="221"/>
      <c r="D939" s="219"/>
      <c r="E939" s="218"/>
      <c r="F939" s="190" t="s">
        <v>1185</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97">
        <v>265667</v>
      </c>
      <c r="BL939" s="195"/>
      <c r="BM939" s="202"/>
      <c r="BN939" s="211"/>
      <c r="BO939" s="202"/>
    </row>
    <row r="940" spans="1:67" x14ac:dyDescent="0.25">
      <c r="A940" s="263"/>
      <c r="B940" s="253"/>
      <c r="C940" s="221"/>
      <c r="D940" s="219"/>
      <c r="E940" s="218"/>
      <c r="F940" s="190" t="s">
        <v>1183</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97">
        <v>31874</v>
      </c>
      <c r="BL940" s="195"/>
      <c r="BM940" s="202"/>
      <c r="BN940" s="211"/>
      <c r="BO940" s="202"/>
    </row>
    <row r="941" spans="1:67" x14ac:dyDescent="0.25">
      <c r="A941" s="263"/>
      <c r="B941" s="253"/>
      <c r="C941" s="221"/>
      <c r="D941" s="219"/>
      <c r="E941" s="218"/>
      <c r="F941" s="190" t="s">
        <v>1238</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97">
        <v>63752</v>
      </c>
      <c r="BL941" s="195"/>
      <c r="BM941" s="202"/>
      <c r="BN941" s="211"/>
      <c r="BO941" s="202"/>
    </row>
    <row r="942" spans="1:67" x14ac:dyDescent="0.25">
      <c r="A942" s="263"/>
      <c r="B942" s="253"/>
      <c r="C942" s="221"/>
      <c r="D942" s="219"/>
      <c r="E942" s="218"/>
      <c r="F942" s="190" t="s">
        <v>1180</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97">
        <v>212508</v>
      </c>
      <c r="BL942" s="195"/>
      <c r="BM942" s="202"/>
      <c r="BN942" s="211"/>
      <c r="BO942" s="202"/>
    </row>
    <row r="943" spans="1:67" x14ac:dyDescent="0.25">
      <c r="A943" s="68"/>
      <c r="B943" s="21" t="s">
        <v>132</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107"/>
      <c r="AZ943" s="107"/>
      <c r="BA943" s="107"/>
      <c r="BB943" s="107"/>
      <c r="BC943" s="107"/>
      <c r="BD943" s="107"/>
      <c r="BE943" s="107"/>
      <c r="BF943" s="107"/>
      <c r="BG943" s="107"/>
      <c r="BH943" s="107"/>
      <c r="BI943" s="107"/>
      <c r="BJ943" s="107"/>
      <c r="BK943" s="94">
        <f>SUM(BK936:BK942)</f>
        <v>1041319</v>
      </c>
      <c r="BL943" s="193">
        <f>BK943/E936</f>
        <v>1</v>
      </c>
      <c r="BM943" s="202"/>
      <c r="BN943" s="211"/>
      <c r="BO943" s="202"/>
    </row>
    <row r="944" spans="1:67" x14ac:dyDescent="0.25">
      <c r="A944" s="339">
        <v>110</v>
      </c>
      <c r="B944" s="342" t="s">
        <v>1445</v>
      </c>
      <c r="C944" s="359" t="s">
        <v>1444</v>
      </c>
      <c r="D944" s="371" t="s">
        <v>483</v>
      </c>
      <c r="E944" s="365">
        <v>2373407.31</v>
      </c>
      <c r="F944" s="7" t="s">
        <v>1143</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c r="AZ944" s="138"/>
      <c r="BA944" s="138"/>
      <c r="BB944" s="138"/>
      <c r="BC944" s="138"/>
      <c r="BD944" s="138"/>
      <c r="BE944" s="138"/>
      <c r="BF944" s="138"/>
      <c r="BG944" s="138"/>
      <c r="BH944" s="138"/>
      <c r="BI944" s="138"/>
      <c r="BJ944" s="138"/>
      <c r="BK944" s="138">
        <v>993140</v>
      </c>
      <c r="BL944" s="192"/>
      <c r="BM944" s="202">
        <v>10</v>
      </c>
      <c r="BN944" s="211">
        <v>697986</v>
      </c>
      <c r="BO944" s="202"/>
    </row>
    <row r="945" spans="1:67" x14ac:dyDescent="0.25">
      <c r="A945" s="340"/>
      <c r="B945" s="343"/>
      <c r="C945" s="360"/>
      <c r="D945" s="375"/>
      <c r="E945" s="366"/>
      <c r="F945" s="7" t="s">
        <v>1091</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c r="AZ945" s="138"/>
      <c r="BA945" s="138"/>
      <c r="BB945" s="138"/>
      <c r="BC945" s="138"/>
      <c r="BD945" s="138"/>
      <c r="BE945" s="138"/>
      <c r="BF945" s="138"/>
      <c r="BG945" s="138"/>
      <c r="BH945" s="138"/>
      <c r="BI945" s="138"/>
      <c r="BJ945" s="138"/>
      <c r="BK945" s="138">
        <v>518853</v>
      </c>
      <c r="BL945" s="192"/>
      <c r="BM945" s="202">
        <v>2</v>
      </c>
      <c r="BN945" s="211">
        <v>15000</v>
      </c>
      <c r="BO945" s="202"/>
    </row>
    <row r="946" spans="1:67" x14ac:dyDescent="0.25">
      <c r="A946" s="340"/>
      <c r="B946" s="343"/>
      <c r="C946" s="360"/>
      <c r="D946" s="375"/>
      <c r="E946" s="366"/>
      <c r="F946" s="7" t="s">
        <v>1140</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c r="AZ946" s="138"/>
      <c r="BA946" s="138"/>
      <c r="BB946" s="138"/>
      <c r="BC946" s="138"/>
      <c r="BD946" s="138"/>
      <c r="BE946" s="138"/>
      <c r="BF946" s="138"/>
      <c r="BG946" s="138"/>
      <c r="BH946" s="138"/>
      <c r="BI946" s="138"/>
      <c r="BJ946" s="138"/>
      <c r="BK946" s="138">
        <v>37630</v>
      </c>
      <c r="BL946" s="192"/>
      <c r="BM946" s="202"/>
      <c r="BN946" s="211"/>
      <c r="BO946" s="202"/>
    </row>
    <row r="947" spans="1:67" x14ac:dyDescent="0.25">
      <c r="A947" s="340"/>
      <c r="B947" s="343"/>
      <c r="C947" s="360"/>
      <c r="D947" s="375"/>
      <c r="E947" s="366"/>
      <c r="F947" s="7" t="s">
        <v>1102</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c r="AZ947" s="138"/>
      <c r="BA947" s="138"/>
      <c r="BB947" s="138"/>
      <c r="BC947" s="138"/>
      <c r="BD947" s="138"/>
      <c r="BE947" s="138"/>
      <c r="BF947" s="138"/>
      <c r="BG947" s="138"/>
      <c r="BH947" s="138"/>
      <c r="BI947" s="138"/>
      <c r="BJ947" s="138"/>
      <c r="BK947" s="138">
        <v>103784</v>
      </c>
      <c r="BL947" s="192"/>
      <c r="BM947" s="202"/>
      <c r="BN947" s="211"/>
      <c r="BO947" s="202"/>
    </row>
    <row r="948" spans="1:67" x14ac:dyDescent="0.25">
      <c r="A948" s="209"/>
      <c r="B948" s="210"/>
      <c r="C948" s="139"/>
      <c r="D948" s="233"/>
      <c r="E948" s="217"/>
      <c r="F948" s="77" t="s">
        <v>1093</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c r="AZ948" s="138"/>
      <c r="BA948" s="138"/>
      <c r="BB948" s="138"/>
      <c r="BC948" s="138"/>
      <c r="BD948" s="138"/>
      <c r="BE948" s="138"/>
      <c r="BF948" s="138"/>
      <c r="BG948" s="138"/>
      <c r="BH948" s="138"/>
      <c r="BI948" s="138"/>
      <c r="BJ948" s="138"/>
      <c r="BK948" s="138">
        <v>100000</v>
      </c>
      <c r="BL948" s="192"/>
      <c r="BM948" s="202">
        <v>1</v>
      </c>
      <c r="BN948" s="211">
        <v>100000</v>
      </c>
      <c r="BO948" s="202"/>
    </row>
    <row r="949" spans="1:67" x14ac:dyDescent="0.25">
      <c r="A949" s="209"/>
      <c r="B949" s="210"/>
      <c r="C949" s="139"/>
      <c r="D949" s="233"/>
      <c r="E949" s="217"/>
      <c r="F949" s="77" t="s">
        <v>1115</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c r="AZ949" s="138"/>
      <c r="BA949" s="138"/>
      <c r="BB949" s="138"/>
      <c r="BC949" s="138"/>
      <c r="BD949" s="138"/>
      <c r="BE949" s="138"/>
      <c r="BF949" s="138"/>
      <c r="BG949" s="138"/>
      <c r="BH949" s="138"/>
      <c r="BI949" s="138"/>
      <c r="BJ949" s="138"/>
      <c r="BK949" s="138">
        <v>620000</v>
      </c>
      <c r="BL949" s="192"/>
      <c r="BM949" s="202">
        <v>10</v>
      </c>
      <c r="BN949" s="211">
        <v>560000</v>
      </c>
      <c r="BO949" s="202"/>
    </row>
    <row r="950" spans="1:67" x14ac:dyDescent="0.25">
      <c r="A950" s="69"/>
      <c r="B950" s="23" t="s">
        <v>132</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107"/>
      <c r="AZ950" s="107"/>
      <c r="BA950" s="107"/>
      <c r="BB950" s="107"/>
      <c r="BC950" s="107"/>
      <c r="BD950" s="107"/>
      <c r="BE950" s="107"/>
      <c r="BF950" s="107"/>
      <c r="BG950" s="107"/>
      <c r="BH950" s="107"/>
      <c r="BI950" s="107"/>
      <c r="BJ950" s="107"/>
      <c r="BK950" s="94">
        <f>SUM(BK944:BK949)</f>
        <v>2373407</v>
      </c>
      <c r="BL950" s="193">
        <f>BK950/E944</f>
        <v>0.99999986938609364</v>
      </c>
      <c r="BM950" s="202"/>
      <c r="BN950" s="211"/>
      <c r="BO950" s="202"/>
    </row>
    <row r="951" spans="1:67" ht="15" customHeight="1" x14ac:dyDescent="0.25">
      <c r="A951" s="339">
        <v>111</v>
      </c>
      <c r="B951" s="342" t="s">
        <v>1448</v>
      </c>
      <c r="C951" s="359" t="s">
        <v>1444</v>
      </c>
      <c r="D951" s="371" t="s">
        <v>688</v>
      </c>
      <c r="E951" s="365">
        <v>1117978.25</v>
      </c>
      <c r="F951" s="7" t="s">
        <v>1446</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336"/>
      <c r="AZ951" s="336"/>
      <c r="BA951" s="336"/>
      <c r="BB951" s="336"/>
      <c r="BC951" s="336"/>
      <c r="BD951" s="336"/>
      <c r="BE951" s="336"/>
      <c r="BF951" s="336"/>
      <c r="BG951" s="336"/>
      <c r="BH951" s="336"/>
      <c r="BI951" s="336"/>
      <c r="BJ951" s="336"/>
      <c r="BK951" s="138"/>
      <c r="BL951" s="192"/>
      <c r="BM951" s="202"/>
      <c r="BN951" s="211"/>
      <c r="BO951" s="317" t="s">
        <v>922</v>
      </c>
    </row>
    <row r="952" spans="1:67" x14ac:dyDescent="0.25">
      <c r="A952" s="340"/>
      <c r="B952" s="343"/>
      <c r="C952" s="360"/>
      <c r="D952" s="412"/>
      <c r="E952" s="366"/>
      <c r="F952" s="7" t="s">
        <v>1447</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38"/>
      <c r="BA952" s="138"/>
      <c r="BB952" s="138"/>
      <c r="BC952" s="138"/>
      <c r="BD952" s="138"/>
      <c r="BE952" s="138"/>
      <c r="BF952" s="138"/>
      <c r="BG952" s="138"/>
      <c r="BH952" s="138"/>
      <c r="BI952" s="138"/>
      <c r="BJ952" s="138"/>
      <c r="BK952" s="138"/>
      <c r="BL952" s="192"/>
      <c r="BM952" s="202"/>
      <c r="BN952" s="211"/>
      <c r="BO952" s="202"/>
    </row>
    <row r="953" spans="1:67" x14ac:dyDescent="0.25">
      <c r="A953" s="340"/>
      <c r="B953" s="343"/>
      <c r="C953" s="360"/>
      <c r="D953" s="412"/>
      <c r="E953" s="366"/>
      <c r="F953" s="7" t="s">
        <v>1449</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38"/>
      <c r="BA953" s="138"/>
      <c r="BB953" s="138"/>
      <c r="BC953" s="138"/>
      <c r="BD953" s="138"/>
      <c r="BE953" s="138"/>
      <c r="BF953" s="138"/>
      <c r="BG953" s="138"/>
      <c r="BH953" s="138"/>
      <c r="BI953" s="138"/>
      <c r="BJ953" s="138"/>
      <c r="BK953" s="138"/>
      <c r="BL953" s="192"/>
      <c r="BM953" s="202"/>
      <c r="BN953" s="211"/>
      <c r="BO953" s="202"/>
    </row>
    <row r="954" spans="1:67" x14ac:dyDescent="0.25">
      <c r="A954" s="340"/>
      <c r="B954" s="343"/>
      <c r="C954" s="360"/>
      <c r="D954" s="412"/>
      <c r="E954" s="366"/>
      <c r="F954" s="7" t="s">
        <v>1313</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38"/>
      <c r="BA954" s="138"/>
      <c r="BB954" s="138"/>
      <c r="BC954" s="138"/>
      <c r="BD954" s="138"/>
      <c r="BE954" s="138"/>
      <c r="BF954" s="138"/>
      <c r="BG954" s="138"/>
      <c r="BH954" s="138"/>
      <c r="BI954" s="138"/>
      <c r="BJ954" s="138"/>
      <c r="BK954" s="138"/>
      <c r="BL954" s="192"/>
      <c r="BM954" s="202"/>
      <c r="BN954" s="211"/>
      <c r="BO954" s="202"/>
    </row>
    <row r="955" spans="1:67" x14ac:dyDescent="0.25">
      <c r="A955" s="341"/>
      <c r="B955" s="344"/>
      <c r="C955" s="361"/>
      <c r="D955" s="413"/>
      <c r="E955" s="367"/>
      <c r="F955" s="7" t="s">
        <v>1450</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38"/>
      <c r="BA955" s="138"/>
      <c r="BB955" s="138"/>
      <c r="BC955" s="138"/>
      <c r="BD955" s="138"/>
      <c r="BE955" s="138"/>
      <c r="BF955" s="138"/>
      <c r="BG955" s="138"/>
      <c r="BH955" s="138"/>
      <c r="BI955" s="138"/>
      <c r="BJ955" s="138"/>
      <c r="BK955" s="138"/>
      <c r="BL955" s="192"/>
      <c r="BM955" s="202"/>
      <c r="BN955" s="211"/>
      <c r="BO955" s="202"/>
    </row>
    <row r="956" spans="1:67" x14ac:dyDescent="0.25">
      <c r="A956" s="69"/>
      <c r="B956" s="23" t="s">
        <v>132</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107"/>
      <c r="AZ956" s="107"/>
      <c r="BA956" s="107"/>
      <c r="BB956" s="107"/>
      <c r="BC956" s="107"/>
      <c r="BD956" s="107"/>
      <c r="BE956" s="107"/>
      <c r="BF956" s="107"/>
      <c r="BG956" s="107"/>
      <c r="BH956" s="107"/>
      <c r="BI956" s="107"/>
      <c r="BJ956" s="107"/>
      <c r="BK956" s="94">
        <f>SUM(BK951:BK955)</f>
        <v>0</v>
      </c>
      <c r="BL956" s="193">
        <f>BK956/E951</f>
        <v>0</v>
      </c>
      <c r="BM956" s="202"/>
      <c r="BN956" s="211"/>
      <c r="BO956" s="202"/>
    </row>
    <row r="957" spans="1:67" x14ac:dyDescent="0.25">
      <c r="A957" s="339">
        <v>112</v>
      </c>
      <c r="B957" s="342" t="s">
        <v>1451</v>
      </c>
      <c r="C957" s="359" t="s">
        <v>1452</v>
      </c>
      <c r="D957" s="371" t="s">
        <v>484</v>
      </c>
      <c r="E957" s="365">
        <v>1890581.86</v>
      </c>
      <c r="F957" s="7" t="s">
        <v>504</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c r="AZ957" s="138"/>
      <c r="BA957" s="138"/>
      <c r="BB957" s="138"/>
      <c r="BC957" s="138"/>
      <c r="BD957" s="138"/>
      <c r="BE957" s="138"/>
      <c r="BF957" s="138"/>
      <c r="BG957" s="138"/>
      <c r="BH957" s="138"/>
      <c r="BI957" s="138"/>
      <c r="BJ957" s="138"/>
      <c r="BK957" s="138">
        <v>715781.05</v>
      </c>
      <c r="BL957" s="192"/>
      <c r="BM957" s="202">
        <v>6</v>
      </c>
      <c r="BN957" s="211">
        <v>685775.15</v>
      </c>
      <c r="BO957" s="202"/>
    </row>
    <row r="958" spans="1:67" x14ac:dyDescent="0.25">
      <c r="A958" s="340"/>
      <c r="B958" s="343"/>
      <c r="C958" s="360"/>
      <c r="D958" s="375"/>
      <c r="E958" s="366"/>
      <c r="F958" s="7" t="s">
        <v>1453</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c r="AZ958" s="138"/>
      <c r="BA958" s="138"/>
      <c r="BB958" s="138"/>
      <c r="BC958" s="138"/>
      <c r="BD958" s="138"/>
      <c r="BE958" s="138"/>
      <c r="BF958" s="138"/>
      <c r="BG958" s="138"/>
      <c r="BH958" s="138"/>
      <c r="BI958" s="138"/>
      <c r="BJ958" s="138"/>
      <c r="BK958" s="138">
        <v>701806.27</v>
      </c>
      <c r="BL958" s="192"/>
      <c r="BM958" s="202"/>
      <c r="BN958" s="211"/>
      <c r="BO958" s="202"/>
    </row>
    <row r="959" spans="1:67" x14ac:dyDescent="0.25">
      <c r="A959" s="340"/>
      <c r="B959" s="343"/>
      <c r="C959" s="360"/>
      <c r="D959" s="375"/>
      <c r="E959" s="366"/>
      <c r="F959" s="7" t="s">
        <v>1454</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c r="AZ959" s="138"/>
      <c r="BA959" s="138"/>
      <c r="BB959" s="138"/>
      <c r="BC959" s="138"/>
      <c r="BD959" s="138"/>
      <c r="BE959" s="138"/>
      <c r="BF959" s="138"/>
      <c r="BG959" s="138"/>
      <c r="BH959" s="138"/>
      <c r="BI959" s="138"/>
      <c r="BJ959" s="138"/>
      <c r="BK959" s="138">
        <v>10000</v>
      </c>
      <c r="BL959" s="192"/>
      <c r="BM959" s="202"/>
      <c r="BN959" s="211"/>
      <c r="BO959" s="202"/>
    </row>
    <row r="960" spans="1:67" x14ac:dyDescent="0.25">
      <c r="A960" s="340"/>
      <c r="B960" s="343"/>
      <c r="C960" s="360"/>
      <c r="D960" s="375"/>
      <c r="E960" s="366"/>
      <c r="F960" s="7" t="s">
        <v>1455</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c r="AZ960" s="138"/>
      <c r="BA960" s="138"/>
      <c r="BB960" s="138"/>
      <c r="BC960" s="138"/>
      <c r="BD960" s="138"/>
      <c r="BE960" s="138"/>
      <c r="BF960" s="138"/>
      <c r="BG960" s="138"/>
      <c r="BH960" s="138"/>
      <c r="BI960" s="138"/>
      <c r="BJ960" s="138"/>
      <c r="BK960" s="138">
        <v>75000</v>
      </c>
      <c r="BL960" s="192"/>
      <c r="BM960" s="202">
        <v>1</v>
      </c>
      <c r="BN960" s="211">
        <v>15000</v>
      </c>
      <c r="BO960" s="202"/>
    </row>
    <row r="961" spans="1:67" x14ac:dyDescent="0.25">
      <c r="A961" s="341"/>
      <c r="B961" s="344"/>
      <c r="C961" s="361"/>
      <c r="D961" s="376"/>
      <c r="E961" s="367"/>
      <c r="F961" s="7" t="s">
        <v>1456</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c r="AZ961" s="138"/>
      <c r="BA961" s="138"/>
      <c r="BB961" s="138"/>
      <c r="BC961" s="138"/>
      <c r="BD961" s="138"/>
      <c r="BE961" s="138"/>
      <c r="BF961" s="138"/>
      <c r="BG961" s="138"/>
      <c r="BH961" s="138"/>
      <c r="BI961" s="138"/>
      <c r="BJ961" s="138"/>
      <c r="BK961" s="138">
        <v>280000</v>
      </c>
      <c r="BL961" s="192"/>
      <c r="BM961" s="202">
        <v>4</v>
      </c>
      <c r="BN961" s="211">
        <v>160000</v>
      </c>
      <c r="BO961" s="202"/>
    </row>
    <row r="962" spans="1:67" x14ac:dyDescent="0.25">
      <c r="A962" s="209"/>
      <c r="B962" s="210"/>
      <c r="C962" s="139"/>
      <c r="D962" s="233"/>
      <c r="E962" s="217"/>
      <c r="F962" s="77" t="s">
        <v>1513</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c r="AZ962" s="138"/>
      <c r="BA962" s="138"/>
      <c r="BB962" s="138"/>
      <c r="BC962" s="138"/>
      <c r="BD962" s="138"/>
      <c r="BE962" s="138"/>
      <c r="BF962" s="138"/>
      <c r="BG962" s="138"/>
      <c r="BH962" s="138"/>
      <c r="BI962" s="138"/>
      <c r="BJ962" s="138"/>
      <c r="BK962" s="138">
        <v>53996.97</v>
      </c>
      <c r="BL962" s="192"/>
      <c r="BM962" s="202"/>
      <c r="BN962" s="211"/>
      <c r="BO962" s="202"/>
    </row>
    <row r="963" spans="1:67" x14ac:dyDescent="0.25">
      <c r="A963" s="209"/>
      <c r="B963" s="210"/>
      <c r="C963" s="139"/>
      <c r="D963" s="233"/>
      <c r="E963" s="217"/>
      <c r="F963" s="77" t="s">
        <v>1510</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c r="AZ963" s="138"/>
      <c r="BA963" s="138"/>
      <c r="BB963" s="138"/>
      <c r="BC963" s="138"/>
      <c r="BD963" s="138"/>
      <c r="BE963" s="138"/>
      <c r="BF963" s="138"/>
      <c r="BG963" s="138"/>
      <c r="BH963" s="138"/>
      <c r="BI963" s="138"/>
      <c r="BJ963" s="138"/>
      <c r="BK963" s="138">
        <v>53996.97</v>
      </c>
      <c r="BL963" s="192"/>
      <c r="BM963" s="202"/>
      <c r="BN963" s="211"/>
      <c r="BO963" s="202"/>
    </row>
    <row r="964" spans="1:67" x14ac:dyDescent="0.25">
      <c r="A964" s="69"/>
      <c r="B964" s="23" t="s">
        <v>132</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107"/>
      <c r="AZ964" s="107"/>
      <c r="BA964" s="107"/>
      <c r="BB964" s="107"/>
      <c r="BC964" s="107"/>
      <c r="BD964" s="107"/>
      <c r="BE964" s="107"/>
      <c r="BF964" s="107"/>
      <c r="BG964" s="107"/>
      <c r="BH964" s="107"/>
      <c r="BI964" s="107"/>
      <c r="BJ964" s="107"/>
      <c r="BK964" s="94">
        <f>SUM(BK957:BK963)</f>
        <v>1890581.26</v>
      </c>
      <c r="BL964" s="193">
        <f>BK964/E957</f>
        <v>0.99999968263738648</v>
      </c>
      <c r="BM964" s="202"/>
      <c r="BN964" s="211"/>
      <c r="BO964" s="202"/>
    </row>
    <row r="965" spans="1:67" x14ac:dyDescent="0.25">
      <c r="A965" s="339">
        <v>113</v>
      </c>
      <c r="B965" s="342" t="s">
        <v>1457</v>
      </c>
      <c r="C965" s="359" t="s">
        <v>1444</v>
      </c>
      <c r="D965" s="371" t="s">
        <v>505</v>
      </c>
      <c r="E965" s="365">
        <v>971437.1100000001</v>
      </c>
      <c r="F965" s="7" t="s">
        <v>1140</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v>11388</v>
      </c>
      <c r="BL965" s="192"/>
      <c r="BM965" s="202"/>
      <c r="BN965" s="211"/>
      <c r="BO965" s="202"/>
    </row>
    <row r="966" spans="1:67" x14ac:dyDescent="0.25">
      <c r="A966" s="340"/>
      <c r="B966" s="343"/>
      <c r="C966" s="360"/>
      <c r="D966" s="414"/>
      <c r="E966" s="366"/>
      <c r="F966" s="7" t="s">
        <v>1091</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c r="AZ966" s="138"/>
      <c r="BA966" s="138"/>
      <c r="BB966" s="138"/>
      <c r="BC966" s="138"/>
      <c r="BD966" s="138"/>
      <c r="BE966" s="138"/>
      <c r="BF966" s="138"/>
      <c r="BG966" s="138"/>
      <c r="BH966" s="138"/>
      <c r="BI966" s="138"/>
      <c r="BJ966" s="138"/>
      <c r="BK966" s="138">
        <v>181661</v>
      </c>
      <c r="BL966" s="192"/>
      <c r="BM966" s="202"/>
      <c r="BN966" s="211"/>
      <c r="BO966" s="202"/>
    </row>
    <row r="967" spans="1:67" x14ac:dyDescent="0.25">
      <c r="A967" s="340"/>
      <c r="B967" s="343"/>
      <c r="C967" s="360"/>
      <c r="D967" s="414"/>
      <c r="E967" s="366"/>
      <c r="F967" s="7" t="s">
        <v>1102</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v>45415</v>
      </c>
      <c r="BL967" s="192"/>
      <c r="BM967" s="202"/>
      <c r="BN967" s="211"/>
      <c r="BO967" s="202"/>
    </row>
    <row r="968" spans="1:67" x14ac:dyDescent="0.25">
      <c r="A968" s="340"/>
      <c r="B968" s="343"/>
      <c r="C968" s="360"/>
      <c r="D968" s="414"/>
      <c r="E968" s="366"/>
      <c r="F968" s="7" t="s">
        <v>1115</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v>200000</v>
      </c>
      <c r="BL968" s="192"/>
      <c r="BM968" s="202"/>
      <c r="BN968" s="211"/>
      <c r="BO968" s="202"/>
    </row>
    <row r="969" spans="1:67" x14ac:dyDescent="0.25">
      <c r="A969" s="341"/>
      <c r="B969" s="344"/>
      <c r="C969" s="361"/>
      <c r="D969" s="415"/>
      <c r="E969" s="367"/>
      <c r="F969" s="7" t="s">
        <v>1143</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c r="AZ969" s="138"/>
      <c r="BA969" s="138"/>
      <c r="BB969" s="138"/>
      <c r="BC969" s="138"/>
      <c r="BD969" s="138"/>
      <c r="BE969" s="138"/>
      <c r="BF969" s="138"/>
      <c r="BG969" s="138"/>
      <c r="BH969" s="138"/>
      <c r="BI969" s="138"/>
      <c r="BJ969" s="138"/>
      <c r="BK969" s="138">
        <v>462974</v>
      </c>
      <c r="BL969" s="192"/>
      <c r="BM969" s="202">
        <v>5</v>
      </c>
      <c r="BN969" s="211">
        <v>349636</v>
      </c>
      <c r="BO969" s="202"/>
    </row>
    <row r="970" spans="1:67" x14ac:dyDescent="0.25">
      <c r="A970" s="209"/>
      <c r="B970" s="210"/>
      <c r="C970" s="139"/>
      <c r="D970" s="266"/>
      <c r="E970" s="217"/>
      <c r="F970" s="77" t="s">
        <v>1093</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c r="AZ970" s="138"/>
      <c r="BA970" s="138"/>
      <c r="BB970" s="138"/>
      <c r="BC970" s="138"/>
      <c r="BD970" s="138"/>
      <c r="BE970" s="138"/>
      <c r="BF970" s="138"/>
      <c r="BG970" s="138"/>
      <c r="BH970" s="138"/>
      <c r="BI970" s="138"/>
      <c r="BJ970" s="138"/>
      <c r="BK970" s="138">
        <v>70000</v>
      </c>
      <c r="BL970" s="192"/>
      <c r="BM970" s="202"/>
      <c r="BN970" s="211"/>
      <c r="BO970" s="202"/>
    </row>
    <row r="971" spans="1:67" x14ac:dyDescent="0.25">
      <c r="A971" s="69"/>
      <c r="B971" s="23" t="s">
        <v>132</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107"/>
      <c r="AZ971" s="107"/>
      <c r="BA971" s="107"/>
      <c r="BB971" s="107"/>
      <c r="BC971" s="107"/>
      <c r="BD971" s="107"/>
      <c r="BE971" s="107"/>
      <c r="BF971" s="107"/>
      <c r="BG971" s="107"/>
      <c r="BH971" s="107"/>
      <c r="BI971" s="107"/>
      <c r="BJ971" s="107"/>
      <c r="BK971" s="94">
        <f>SUM(BK965:BK970)</f>
        <v>971438</v>
      </c>
      <c r="BL971" s="193">
        <f>BK971/E965</f>
        <v>1.0000009161684176</v>
      </c>
      <c r="BM971" s="202"/>
      <c r="BN971" s="211"/>
      <c r="BO971" s="202"/>
    </row>
    <row r="972" spans="1:67" x14ac:dyDescent="0.25">
      <c r="A972" s="339">
        <v>114</v>
      </c>
      <c r="B972" s="342" t="s">
        <v>1458</v>
      </c>
      <c r="C972" s="359" t="s">
        <v>1459</v>
      </c>
      <c r="D972" s="371" t="s">
        <v>506</v>
      </c>
      <c r="E972" s="365">
        <v>2314338.7400000002</v>
      </c>
      <c r="F972" s="7" t="s">
        <v>734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c r="AZ972" s="138"/>
      <c r="BA972" s="138"/>
      <c r="BB972" s="138"/>
      <c r="BC972" s="138"/>
      <c r="BD972" s="138"/>
      <c r="BE972" s="138"/>
      <c r="BF972" s="138"/>
      <c r="BG972" s="138"/>
      <c r="BH972" s="138"/>
      <c r="BI972" s="138"/>
      <c r="BJ972" s="138"/>
      <c r="BK972" s="138">
        <v>20164.580000000002</v>
      </c>
      <c r="BL972" s="192"/>
      <c r="BM972" s="202"/>
      <c r="BN972" s="211"/>
      <c r="BO972" s="202"/>
    </row>
    <row r="973" spans="1:67" x14ac:dyDescent="0.25">
      <c r="A973" s="340"/>
      <c r="B973" s="343"/>
      <c r="C973" s="360"/>
      <c r="D973" s="375"/>
      <c r="E973" s="366"/>
      <c r="F973" s="7" t="s">
        <v>735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c r="AZ973" s="138"/>
      <c r="BA973" s="138"/>
      <c r="BB973" s="138"/>
      <c r="BC973" s="138"/>
      <c r="BD973" s="138"/>
      <c r="BE973" s="138"/>
      <c r="BF973" s="138"/>
      <c r="BG973" s="138"/>
      <c r="BH973" s="138"/>
      <c r="BI973" s="138"/>
      <c r="BJ973" s="138"/>
      <c r="BK973" s="138">
        <v>134271</v>
      </c>
      <c r="BL973" s="192"/>
      <c r="BM973" s="202"/>
      <c r="BN973" s="211"/>
      <c r="BO973" s="202"/>
    </row>
    <row r="974" spans="1:67" x14ac:dyDescent="0.25">
      <c r="A974" s="340"/>
      <c r="B974" s="343"/>
      <c r="C974" s="360"/>
      <c r="D974" s="375"/>
      <c r="E974" s="366"/>
      <c r="F974" s="7" t="s">
        <v>736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c r="AZ974" s="138"/>
      <c r="BA974" s="138"/>
      <c r="BB974" s="138"/>
      <c r="BC974" s="138"/>
      <c r="BD974" s="138"/>
      <c r="BE974" s="138"/>
      <c r="BF974" s="138"/>
      <c r="BG974" s="138"/>
      <c r="BH974" s="138"/>
      <c r="BI974" s="138"/>
      <c r="BJ974" s="138"/>
      <c r="BK974" s="138">
        <v>148556</v>
      </c>
      <c r="BL974" s="192"/>
      <c r="BM974" s="202"/>
      <c r="BN974" s="211"/>
      <c r="BO974" s="202"/>
    </row>
    <row r="975" spans="1:67" x14ac:dyDescent="0.25">
      <c r="A975" s="340"/>
      <c r="B975" s="343"/>
      <c r="C975" s="360"/>
      <c r="D975" s="375"/>
      <c r="E975" s="366"/>
      <c r="F975" s="7" t="s">
        <v>737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c r="AZ975" s="138"/>
      <c r="BA975" s="138"/>
      <c r="BB975" s="138"/>
      <c r="BC975" s="138"/>
      <c r="BD975" s="138"/>
      <c r="BE975" s="138"/>
      <c r="BF975" s="138"/>
      <c r="BG975" s="138"/>
      <c r="BH975" s="138"/>
      <c r="BI975" s="138"/>
      <c r="BJ975" s="138"/>
      <c r="BK975" s="138">
        <v>134555</v>
      </c>
      <c r="BL975" s="192"/>
      <c r="BM975" s="202"/>
      <c r="BN975" s="211"/>
      <c r="BO975" s="202"/>
    </row>
    <row r="976" spans="1:67" x14ac:dyDescent="0.25">
      <c r="A976" s="341"/>
      <c r="B976" s="344"/>
      <c r="C976" s="361"/>
      <c r="D976" s="376"/>
      <c r="E976" s="367"/>
      <c r="F976" s="7" t="s">
        <v>738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c r="AZ976" s="138"/>
      <c r="BA976" s="138"/>
      <c r="BB976" s="138"/>
      <c r="BC976" s="138"/>
      <c r="BD976" s="138"/>
      <c r="BE976" s="138"/>
      <c r="BF976" s="138"/>
      <c r="BG976" s="138"/>
      <c r="BH976" s="138"/>
      <c r="BI976" s="138"/>
      <c r="BJ976" s="138"/>
      <c r="BK976" s="138">
        <v>134555</v>
      </c>
      <c r="BL976" s="192"/>
      <c r="BM976" s="202"/>
      <c r="BN976" s="211"/>
      <c r="BO976" s="202"/>
    </row>
    <row r="977" spans="1:67" x14ac:dyDescent="0.25">
      <c r="A977" s="209"/>
      <c r="B977" s="210"/>
      <c r="C977" s="139"/>
      <c r="D977" s="233"/>
      <c r="E977" s="217"/>
      <c r="F977" s="77" t="s">
        <v>739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c r="AZ977" s="138"/>
      <c r="BA977" s="138"/>
      <c r="BB977" s="138"/>
      <c r="BC977" s="138"/>
      <c r="BD977" s="138"/>
      <c r="BE977" s="138"/>
      <c r="BF977" s="138"/>
      <c r="BG977" s="138"/>
      <c r="BH977" s="138"/>
      <c r="BI977" s="138"/>
      <c r="BJ977" s="138"/>
      <c r="BK977" s="138">
        <v>134271.1</v>
      </c>
      <c r="BL977" s="192"/>
      <c r="BM977" s="202"/>
      <c r="BN977" s="211"/>
      <c r="BO977" s="202"/>
    </row>
    <row r="978" spans="1:67" x14ac:dyDescent="0.25">
      <c r="A978" s="209"/>
      <c r="B978" s="210"/>
      <c r="C978" s="139"/>
      <c r="D978" s="233"/>
      <c r="E978" s="217"/>
      <c r="F978" s="77" t="s">
        <v>740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c r="AZ978" s="138"/>
      <c r="BA978" s="138"/>
      <c r="BB978" s="138"/>
      <c r="BC978" s="138"/>
      <c r="BD978" s="138"/>
      <c r="BE978" s="138"/>
      <c r="BF978" s="138"/>
      <c r="BG978" s="138"/>
      <c r="BH978" s="138"/>
      <c r="BI978" s="138"/>
      <c r="BJ978" s="138"/>
      <c r="BK978" s="138">
        <v>430576</v>
      </c>
      <c r="BL978" s="192"/>
      <c r="BM978" s="202">
        <v>12</v>
      </c>
      <c r="BN978" s="211">
        <v>400000</v>
      </c>
      <c r="BO978" s="202" t="s">
        <v>195</v>
      </c>
    </row>
    <row r="979" spans="1:67" x14ac:dyDescent="0.25">
      <c r="A979" s="209"/>
      <c r="B979" s="210"/>
      <c r="C979" s="139"/>
      <c r="D979" s="233"/>
      <c r="E979" s="217"/>
      <c r="F979" s="77" t="s">
        <v>741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c r="AZ979" s="138"/>
      <c r="BA979" s="138"/>
      <c r="BB979" s="138"/>
      <c r="BC979" s="138"/>
      <c r="BD979" s="138"/>
      <c r="BE979" s="138"/>
      <c r="BF979" s="138"/>
      <c r="BG979" s="138"/>
      <c r="BH979" s="138"/>
      <c r="BI979" s="138"/>
      <c r="BJ979" s="138"/>
      <c r="BK979" s="138">
        <v>309507.12</v>
      </c>
      <c r="BL979" s="192"/>
      <c r="BM979" s="202">
        <v>2</v>
      </c>
      <c r="BN979" s="211">
        <v>127892</v>
      </c>
      <c r="BO979" s="202" t="s">
        <v>196</v>
      </c>
    </row>
    <row r="980" spans="1:67" x14ac:dyDescent="0.25">
      <c r="A980" s="209"/>
      <c r="B980" s="210"/>
      <c r="C980" s="139"/>
      <c r="D980" s="233"/>
      <c r="E980" s="217"/>
      <c r="F980" s="77" t="s">
        <v>742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c r="AZ980" s="138"/>
      <c r="BA980" s="138"/>
      <c r="BB980" s="138"/>
      <c r="BC980" s="138"/>
      <c r="BD980" s="138"/>
      <c r="BE980" s="138"/>
      <c r="BF980" s="138"/>
      <c r="BG980" s="138"/>
      <c r="BH980" s="138"/>
      <c r="BI980" s="138"/>
      <c r="BJ980" s="138"/>
      <c r="BK980" s="138">
        <v>67277</v>
      </c>
      <c r="BL980" s="192"/>
      <c r="BM980" s="202"/>
      <c r="BN980" s="211"/>
      <c r="BO980" s="202"/>
    </row>
    <row r="981" spans="1:67" x14ac:dyDescent="0.25">
      <c r="A981" s="209"/>
      <c r="B981" s="210"/>
      <c r="C981" s="139"/>
      <c r="D981" s="233"/>
      <c r="E981" s="217"/>
      <c r="F981" s="77" t="s">
        <v>743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c r="AZ981" s="138"/>
      <c r="BA981" s="138"/>
      <c r="BB981" s="138"/>
      <c r="BC981" s="138"/>
      <c r="BD981" s="138"/>
      <c r="BE981" s="138"/>
      <c r="BF981" s="138"/>
      <c r="BG981" s="138"/>
      <c r="BH981" s="138"/>
      <c r="BI981" s="138"/>
      <c r="BJ981" s="138"/>
      <c r="BK981" s="138">
        <v>47094</v>
      </c>
      <c r="BL981" s="192"/>
      <c r="BM981" s="202"/>
      <c r="BN981" s="211"/>
      <c r="BO981" s="202"/>
    </row>
    <row r="982" spans="1:67" x14ac:dyDescent="0.25">
      <c r="A982" s="209"/>
      <c r="B982" s="210"/>
      <c r="C982" s="139"/>
      <c r="D982" s="233"/>
      <c r="E982" s="217"/>
      <c r="F982" s="77" t="s">
        <v>744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c r="AZ982" s="138"/>
      <c r="BA982" s="138"/>
      <c r="BB982" s="138"/>
      <c r="BC982" s="138"/>
      <c r="BD982" s="138"/>
      <c r="BE982" s="138"/>
      <c r="BF982" s="138"/>
      <c r="BG982" s="138"/>
      <c r="BH982" s="138"/>
      <c r="BI982" s="138"/>
      <c r="BJ982" s="138"/>
      <c r="BK982" s="138">
        <v>645867.93999999994</v>
      </c>
      <c r="BL982" s="192"/>
      <c r="BM982" s="202">
        <v>8</v>
      </c>
      <c r="BN982" s="211">
        <v>496474.19</v>
      </c>
      <c r="BO982" s="202" t="s">
        <v>973</v>
      </c>
    </row>
    <row r="983" spans="1:67" x14ac:dyDescent="0.25">
      <c r="A983" s="209"/>
      <c r="B983" s="210"/>
      <c r="C983" s="139"/>
      <c r="D983" s="233"/>
      <c r="E983" s="217"/>
      <c r="F983" s="77" t="s">
        <v>745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c r="AZ983" s="138"/>
      <c r="BA983" s="138"/>
      <c r="BB983" s="138"/>
      <c r="BC983" s="138"/>
      <c r="BD983" s="138"/>
      <c r="BE983" s="138"/>
      <c r="BF983" s="138"/>
      <c r="BG983" s="138"/>
      <c r="BH983" s="138"/>
      <c r="BI983" s="138"/>
      <c r="BJ983" s="138"/>
      <c r="BK983" s="138">
        <v>80733</v>
      </c>
      <c r="BL983" s="192"/>
      <c r="BM983" s="202"/>
      <c r="BN983" s="211"/>
      <c r="BO983" s="202"/>
    </row>
    <row r="984" spans="1:67" x14ac:dyDescent="0.25">
      <c r="A984" s="209"/>
      <c r="B984" s="210"/>
      <c r="C984" s="139"/>
      <c r="D984" s="233"/>
      <c r="E984" s="217"/>
      <c r="F984" s="77" t="s">
        <v>746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c r="AZ984" s="138"/>
      <c r="BA984" s="138"/>
      <c r="BB984" s="138"/>
      <c r="BC984" s="138"/>
      <c r="BD984" s="138"/>
      <c r="BE984" s="138"/>
      <c r="BF984" s="138"/>
      <c r="BG984" s="138"/>
      <c r="BH984" s="138"/>
      <c r="BI984" s="138"/>
      <c r="BJ984" s="138"/>
      <c r="BK984" s="138">
        <v>26911</v>
      </c>
      <c r="BL984" s="192"/>
      <c r="BM984" s="202"/>
      <c r="BN984" s="211"/>
      <c r="BO984" s="202"/>
    </row>
    <row r="985" spans="1:67" x14ac:dyDescent="0.25">
      <c r="A985" s="69"/>
      <c r="B985" s="23" t="s">
        <v>132</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107"/>
      <c r="AZ985" s="107"/>
      <c r="BA985" s="107"/>
      <c r="BB985" s="107"/>
      <c r="BC985" s="107"/>
      <c r="BD985" s="107"/>
      <c r="BE985" s="107"/>
      <c r="BF985" s="107"/>
      <c r="BG985" s="107"/>
      <c r="BH985" s="107"/>
      <c r="BI985" s="107"/>
      <c r="BJ985" s="107"/>
      <c r="BK985" s="94">
        <f>SUM(BK972:BK984)</f>
        <v>2314338.7400000002</v>
      </c>
      <c r="BL985" s="193">
        <f>BK985/E972</f>
        <v>1</v>
      </c>
      <c r="BM985" s="202"/>
      <c r="BN985" s="211"/>
      <c r="BO985" s="202"/>
    </row>
    <row r="986" spans="1:67" ht="15" customHeight="1" x14ac:dyDescent="0.25">
      <c r="A986" s="339">
        <v>115</v>
      </c>
      <c r="B986" s="342" t="s">
        <v>1460</v>
      </c>
      <c r="C986" s="359" t="s">
        <v>1461</v>
      </c>
      <c r="D986" s="371" t="s">
        <v>612</v>
      </c>
      <c r="E986" s="365">
        <v>2681755.96</v>
      </c>
      <c r="F986" s="7" t="s">
        <v>169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6"/>
      <c r="AZ986" s="96"/>
      <c r="BA986" s="96"/>
      <c r="BB986" s="96"/>
      <c r="BC986" s="96"/>
      <c r="BD986" s="96"/>
      <c r="BE986" s="96"/>
      <c r="BF986" s="96"/>
      <c r="BG986" s="96"/>
      <c r="BH986" s="96"/>
      <c r="BI986" s="96"/>
      <c r="BJ986" s="96"/>
      <c r="BK986" s="98">
        <v>1254301.69</v>
      </c>
      <c r="BL986" s="192"/>
      <c r="BM986" s="202">
        <v>20</v>
      </c>
      <c r="BN986" s="211">
        <v>1201770.3999999999</v>
      </c>
      <c r="BO986" s="202" t="s">
        <v>1035</v>
      </c>
    </row>
    <row r="987" spans="1:67" x14ac:dyDescent="0.25">
      <c r="A987" s="340"/>
      <c r="B987" s="343"/>
      <c r="C987" s="360"/>
      <c r="D987" s="375"/>
      <c r="E987" s="366"/>
      <c r="F987" s="7" t="s">
        <v>1259</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6"/>
      <c r="AZ987" s="96"/>
      <c r="BA987" s="96"/>
      <c r="BB987" s="96"/>
      <c r="BC987" s="96"/>
      <c r="BD987" s="96"/>
      <c r="BE987" s="96"/>
      <c r="BF987" s="96"/>
      <c r="BG987" s="96"/>
      <c r="BH987" s="96"/>
      <c r="BI987" s="96"/>
      <c r="BJ987" s="96"/>
      <c r="BK987" s="98">
        <v>878011.1</v>
      </c>
      <c r="BL987" s="192"/>
      <c r="BM987" s="202">
        <v>6</v>
      </c>
      <c r="BN987" s="211">
        <v>270000</v>
      </c>
      <c r="BO987" s="202"/>
    </row>
    <row r="988" spans="1:67" x14ac:dyDescent="0.25">
      <c r="A988" s="340"/>
      <c r="B988" s="343"/>
      <c r="C988" s="360"/>
      <c r="D988" s="375"/>
      <c r="E988" s="366"/>
      <c r="F988" s="7" t="s">
        <v>1462</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6"/>
      <c r="AZ988" s="96"/>
      <c r="BA988" s="96"/>
      <c r="BB988" s="96"/>
      <c r="BC988" s="96"/>
      <c r="BD988" s="96"/>
      <c r="BE988" s="96"/>
      <c r="BF988" s="96"/>
      <c r="BG988" s="96"/>
      <c r="BH988" s="96"/>
      <c r="BI988" s="96"/>
      <c r="BJ988" s="96"/>
      <c r="BK988" s="98">
        <v>50172.07</v>
      </c>
      <c r="BL988" s="192"/>
      <c r="BM988" s="202"/>
      <c r="BN988" s="211"/>
      <c r="BO988" s="202"/>
    </row>
    <row r="989" spans="1:67" x14ac:dyDescent="0.25">
      <c r="A989" s="340"/>
      <c r="B989" s="343"/>
      <c r="C989" s="360"/>
      <c r="D989" s="375"/>
      <c r="E989" s="366"/>
      <c r="F989" s="7" t="s">
        <v>1260</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6"/>
      <c r="AZ989" s="96"/>
      <c r="BA989" s="96"/>
      <c r="BB989" s="96"/>
      <c r="BC989" s="96"/>
      <c r="BD989" s="96"/>
      <c r="BE989" s="96"/>
      <c r="BF989" s="96"/>
      <c r="BG989" s="96"/>
      <c r="BH989" s="96"/>
      <c r="BI989" s="96"/>
      <c r="BJ989" s="96"/>
      <c r="BK989" s="98">
        <v>25086.03</v>
      </c>
      <c r="BL989" s="192"/>
      <c r="BM989" s="202"/>
      <c r="BN989" s="211"/>
      <c r="BO989" s="202"/>
    </row>
    <row r="990" spans="1:67" x14ac:dyDescent="0.25">
      <c r="A990" s="341"/>
      <c r="B990" s="344"/>
      <c r="C990" s="361"/>
      <c r="D990" s="376"/>
      <c r="E990" s="367"/>
      <c r="F990" s="7" t="s">
        <v>602</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6"/>
      <c r="AZ990" s="96"/>
      <c r="BA990" s="96"/>
      <c r="BB990" s="96"/>
      <c r="BC990" s="96"/>
      <c r="BD990" s="96"/>
      <c r="BE990" s="96"/>
      <c r="BF990" s="96"/>
      <c r="BG990" s="96"/>
      <c r="BH990" s="96"/>
      <c r="BI990" s="96"/>
      <c r="BJ990" s="96"/>
      <c r="BK990" s="98">
        <v>125430</v>
      </c>
      <c r="BL990" s="192"/>
      <c r="BM990" s="202">
        <v>7</v>
      </c>
      <c r="BN990" s="211">
        <v>105000</v>
      </c>
      <c r="BO990" s="202" t="s">
        <v>38</v>
      </c>
    </row>
    <row r="991" spans="1:67" x14ac:dyDescent="0.25">
      <c r="A991" s="209"/>
      <c r="B991" s="210"/>
      <c r="C991" s="139"/>
      <c r="D991" s="220"/>
      <c r="E991" s="217"/>
      <c r="F991" s="77" t="s">
        <v>603</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6"/>
      <c r="AZ991" s="96"/>
      <c r="BA991" s="96"/>
      <c r="BB991" s="96"/>
      <c r="BC991" s="96"/>
      <c r="BD991" s="96"/>
      <c r="BE991" s="96"/>
      <c r="BF991" s="96"/>
      <c r="BG991" s="96"/>
      <c r="BH991" s="96"/>
      <c r="BI991" s="96"/>
      <c r="BJ991" s="96"/>
      <c r="BK991" s="98">
        <v>336212</v>
      </c>
      <c r="BL991" s="192"/>
      <c r="BM991" s="202">
        <v>5</v>
      </c>
      <c r="BN991" s="211">
        <v>180000</v>
      </c>
      <c r="BO991" s="202" t="s">
        <v>1047</v>
      </c>
    </row>
    <row r="992" spans="1:67" x14ac:dyDescent="0.25">
      <c r="A992" s="209"/>
      <c r="B992" s="210"/>
      <c r="C992" s="139"/>
      <c r="D992" s="233"/>
      <c r="E992" s="217"/>
      <c r="F992" s="77" t="s">
        <v>1140</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6"/>
      <c r="AZ992" s="96"/>
      <c r="BA992" s="96"/>
      <c r="BB992" s="96"/>
      <c r="BC992" s="96"/>
      <c r="BD992" s="96"/>
      <c r="BE992" s="96"/>
      <c r="BF992" s="96"/>
      <c r="BG992" s="96"/>
      <c r="BH992" s="96"/>
      <c r="BI992" s="96"/>
      <c r="BJ992" s="96"/>
      <c r="BK992" s="98">
        <v>12543</v>
      </c>
      <c r="BL992" s="192"/>
      <c r="BM992" s="202"/>
      <c r="BN992" s="211"/>
      <c r="BO992" s="202"/>
    </row>
    <row r="993" spans="1:67" x14ac:dyDescent="0.25">
      <c r="A993" s="69"/>
      <c r="B993" s="23" t="s">
        <v>132</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107"/>
      <c r="AZ993" s="107"/>
      <c r="BA993" s="107"/>
      <c r="BB993" s="107"/>
      <c r="BC993" s="107"/>
      <c r="BD993" s="107"/>
      <c r="BE993" s="107"/>
      <c r="BF993" s="107"/>
      <c r="BG993" s="107"/>
      <c r="BH993" s="107"/>
      <c r="BI993" s="107"/>
      <c r="BJ993" s="107"/>
      <c r="BK993" s="94">
        <f>SUM(BK986:BK992)</f>
        <v>2681755.8899999997</v>
      </c>
      <c r="BL993" s="193">
        <f>BK993/E986</f>
        <v>0.99999997389769935</v>
      </c>
      <c r="BM993" s="202"/>
      <c r="BN993" s="211"/>
      <c r="BO993" s="202"/>
    </row>
    <row r="994" spans="1:67" ht="15" customHeight="1" x14ac:dyDescent="0.25">
      <c r="A994" s="391">
        <v>116</v>
      </c>
      <c r="B994" s="384" t="s">
        <v>1463</v>
      </c>
      <c r="C994" s="386" t="s">
        <v>1464</v>
      </c>
      <c r="D994" s="385" t="s">
        <v>507</v>
      </c>
      <c r="E994" s="390">
        <v>1779618.31</v>
      </c>
      <c r="F994" s="7" t="s">
        <v>1088</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c r="AZ994" s="138"/>
      <c r="BA994" s="138"/>
      <c r="BB994" s="138"/>
      <c r="BC994" s="138"/>
      <c r="BD994" s="138"/>
      <c r="BE994" s="138"/>
      <c r="BF994" s="138"/>
      <c r="BG994" s="138"/>
      <c r="BH994" s="138"/>
      <c r="BI994" s="138"/>
      <c r="BJ994" s="138"/>
      <c r="BK994" s="138">
        <v>808000</v>
      </c>
      <c r="BL994" s="192"/>
      <c r="BM994" s="202">
        <v>8</v>
      </c>
      <c r="BN994" s="211">
        <v>682075.02</v>
      </c>
      <c r="BO994" s="202" t="s">
        <v>1048</v>
      </c>
    </row>
    <row r="995" spans="1:67" x14ac:dyDescent="0.25">
      <c r="A995" s="391"/>
      <c r="B995" s="384"/>
      <c r="C995" s="386"/>
      <c r="D995" s="385"/>
      <c r="E995" s="390"/>
      <c r="F995" s="7" t="s">
        <v>1323</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336"/>
      <c r="AZ995" s="336"/>
      <c r="BA995" s="336"/>
      <c r="BB995" s="336"/>
      <c r="BC995" s="336"/>
      <c r="BD995" s="336"/>
      <c r="BE995" s="336"/>
      <c r="BF995" s="336"/>
      <c r="BG995" s="336"/>
      <c r="BH995" s="336"/>
      <c r="BI995" s="336"/>
      <c r="BJ995" s="336"/>
      <c r="BK995" s="138">
        <v>20000</v>
      </c>
      <c r="BL995" s="192"/>
      <c r="BM995" s="202">
        <v>3</v>
      </c>
      <c r="BN995" s="211">
        <v>15000</v>
      </c>
      <c r="BO995" s="202" t="s">
        <v>1049</v>
      </c>
    </row>
    <row r="996" spans="1:67" x14ac:dyDescent="0.25">
      <c r="A996" s="391"/>
      <c r="B996" s="384"/>
      <c r="C996" s="386"/>
      <c r="D996" s="385"/>
      <c r="E996" s="390"/>
      <c r="F996" s="7" t="s">
        <v>1190</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336"/>
      <c r="AZ996" s="336"/>
      <c r="BA996" s="336"/>
      <c r="BB996" s="336"/>
      <c r="BC996" s="336"/>
      <c r="BD996" s="336"/>
      <c r="BE996" s="336"/>
      <c r="BF996" s="336"/>
      <c r="BG996" s="336"/>
      <c r="BH996" s="336"/>
      <c r="BI996" s="336"/>
      <c r="BJ996" s="336"/>
      <c r="BK996" s="138">
        <v>259236</v>
      </c>
      <c r="BL996" s="192"/>
      <c r="BM996" s="202">
        <v>24</v>
      </c>
      <c r="BN996" s="211">
        <v>240000</v>
      </c>
      <c r="BO996" s="202" t="s">
        <v>1050</v>
      </c>
    </row>
    <row r="997" spans="1:67" x14ac:dyDescent="0.25">
      <c r="A997" s="391"/>
      <c r="B997" s="384"/>
      <c r="C997" s="386"/>
      <c r="D997" s="385"/>
      <c r="E997" s="390"/>
      <c r="F997" s="7" t="s">
        <v>1324</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c r="AZ997" s="138"/>
      <c r="BA997" s="138"/>
      <c r="BB997" s="138"/>
      <c r="BC997" s="138"/>
      <c r="BD997" s="138"/>
      <c r="BE997" s="138"/>
      <c r="BF997" s="138"/>
      <c r="BG997" s="138"/>
      <c r="BH997" s="138"/>
      <c r="BI997" s="138"/>
      <c r="BJ997" s="138"/>
      <c r="BK997" s="138">
        <v>136792</v>
      </c>
      <c r="BL997" s="192"/>
      <c r="BM997" s="202"/>
      <c r="BN997" s="211"/>
      <c r="BO997" s="202"/>
    </row>
    <row r="998" spans="1:67" x14ac:dyDescent="0.25">
      <c r="A998" s="391"/>
      <c r="B998" s="384"/>
      <c r="C998" s="386"/>
      <c r="D998" s="385"/>
      <c r="E998" s="390"/>
      <c r="F998" s="7" t="s">
        <v>652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c r="AZ998" s="138"/>
      <c r="BA998" s="138"/>
      <c r="BB998" s="138"/>
      <c r="BC998" s="138"/>
      <c r="BD998" s="138"/>
      <c r="BE998" s="138"/>
      <c r="BF998" s="138"/>
      <c r="BG998" s="138"/>
      <c r="BH998" s="138"/>
      <c r="BI998" s="138"/>
      <c r="BJ998" s="138"/>
      <c r="BK998" s="138">
        <v>30426</v>
      </c>
      <c r="BL998" s="192"/>
      <c r="BM998" s="202"/>
      <c r="BN998" s="211"/>
      <c r="BO998" s="202"/>
    </row>
    <row r="999" spans="1:67" x14ac:dyDescent="0.25">
      <c r="A999" s="391"/>
      <c r="B999" s="384"/>
      <c r="C999" s="386"/>
      <c r="D999" s="385"/>
      <c r="E999" s="390"/>
      <c r="F999" s="7" t="s">
        <v>1148</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c r="AZ999" s="138"/>
      <c r="BA999" s="138"/>
      <c r="BB999" s="138"/>
      <c r="BC999" s="138"/>
      <c r="BD999" s="138"/>
      <c r="BE999" s="138"/>
      <c r="BF999" s="138"/>
      <c r="BG999" s="138"/>
      <c r="BH999" s="138"/>
      <c r="BI999" s="138"/>
      <c r="BJ999" s="138"/>
      <c r="BK999" s="138">
        <v>345904</v>
      </c>
      <c r="BL999" s="192"/>
      <c r="BM999" s="202"/>
      <c r="BN999" s="211"/>
      <c r="BO999" s="202"/>
    </row>
    <row r="1000" spans="1:67" x14ac:dyDescent="0.25">
      <c r="A1000" s="242"/>
      <c r="B1000" s="210"/>
      <c r="C1000" s="139"/>
      <c r="D1000" s="233"/>
      <c r="E1000" s="217"/>
      <c r="F1000" s="77" t="s">
        <v>1286</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c r="AZ1000" s="138"/>
      <c r="BA1000" s="138"/>
      <c r="BB1000" s="138"/>
      <c r="BC1000" s="138"/>
      <c r="BD1000" s="138"/>
      <c r="BE1000" s="138"/>
      <c r="BF1000" s="138"/>
      <c r="BG1000" s="138"/>
      <c r="BH1000" s="138"/>
      <c r="BI1000" s="138"/>
      <c r="BJ1000" s="138"/>
      <c r="BK1000" s="138">
        <v>20000</v>
      </c>
      <c r="BL1000" s="192"/>
      <c r="BM1000" s="202"/>
      <c r="BN1000" s="211"/>
      <c r="BO1000" s="202"/>
    </row>
    <row r="1001" spans="1:67" x14ac:dyDescent="0.25">
      <c r="A1001" s="242"/>
      <c r="B1001" s="210"/>
      <c r="C1001" s="139"/>
      <c r="D1001" s="233"/>
      <c r="E1001" s="217"/>
      <c r="F1001" s="77" t="s">
        <v>1121</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c r="AZ1001" s="138"/>
      <c r="BA1001" s="138"/>
      <c r="BB1001" s="138"/>
      <c r="BC1001" s="138"/>
      <c r="BD1001" s="138"/>
      <c r="BE1001" s="138"/>
      <c r="BF1001" s="138"/>
      <c r="BG1001" s="138"/>
      <c r="BH1001" s="138"/>
      <c r="BI1001" s="138"/>
      <c r="BJ1001" s="138"/>
      <c r="BK1001" s="138">
        <v>80000</v>
      </c>
      <c r="BL1001" s="192"/>
      <c r="BM1001" s="202"/>
      <c r="BN1001" s="211"/>
      <c r="BO1001" s="202"/>
    </row>
    <row r="1002" spans="1:67" x14ac:dyDescent="0.25">
      <c r="A1002" s="242"/>
      <c r="B1002" s="210"/>
      <c r="C1002" s="139"/>
      <c r="D1002" s="233"/>
      <c r="E1002" s="217"/>
      <c r="F1002" s="77" t="s">
        <v>747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c r="AZ1002" s="138"/>
      <c r="BA1002" s="138"/>
      <c r="BB1002" s="138"/>
      <c r="BC1002" s="138"/>
      <c r="BD1002" s="138"/>
      <c r="BE1002" s="138"/>
      <c r="BF1002" s="138"/>
      <c r="BG1002" s="138"/>
      <c r="BH1002" s="138"/>
      <c r="BI1002" s="138"/>
      <c r="BJ1002" s="138"/>
      <c r="BK1002" s="138">
        <v>50426</v>
      </c>
      <c r="BL1002" s="192"/>
      <c r="BM1002" s="202"/>
      <c r="BN1002" s="211"/>
      <c r="BO1002" s="202"/>
    </row>
    <row r="1003" spans="1:67" x14ac:dyDescent="0.25">
      <c r="A1003" s="242"/>
      <c r="B1003" s="210"/>
      <c r="C1003" s="139"/>
      <c r="D1003" s="233"/>
      <c r="E1003" s="217"/>
      <c r="F1003" s="77" t="s">
        <v>653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c r="AZ1003" s="138"/>
      <c r="BA1003" s="138"/>
      <c r="BB1003" s="138"/>
      <c r="BC1003" s="138"/>
      <c r="BD1003" s="138"/>
      <c r="BE1003" s="138"/>
      <c r="BF1003" s="138"/>
      <c r="BG1003" s="138"/>
      <c r="BH1003" s="138"/>
      <c r="BI1003" s="138"/>
      <c r="BJ1003" s="138"/>
      <c r="BK1003" s="138">
        <v>28834</v>
      </c>
      <c r="BL1003" s="192"/>
      <c r="BM1003" s="202"/>
      <c r="BN1003" s="211"/>
      <c r="BO1003" s="202"/>
    </row>
    <row r="1004" spans="1:67" x14ac:dyDescent="0.25">
      <c r="A1004" s="69"/>
      <c r="B1004" s="23" t="s">
        <v>132</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107"/>
      <c r="AZ1004" s="107"/>
      <c r="BA1004" s="107"/>
      <c r="BB1004" s="107"/>
      <c r="BC1004" s="107"/>
      <c r="BD1004" s="107"/>
      <c r="BE1004" s="107"/>
      <c r="BF1004" s="107"/>
      <c r="BG1004" s="107"/>
      <c r="BH1004" s="107"/>
      <c r="BI1004" s="107"/>
      <c r="BJ1004" s="107"/>
      <c r="BK1004" s="94">
        <f>SUM(BK994:BK1003)</f>
        <v>1779618</v>
      </c>
      <c r="BL1004" s="193">
        <f>BK1004/E994</f>
        <v>0.99999982580534363</v>
      </c>
      <c r="BM1004" s="202"/>
      <c r="BN1004" s="211"/>
      <c r="BO1004" s="202"/>
    </row>
    <row r="1005" spans="1:67" x14ac:dyDescent="0.25">
      <c r="A1005" s="339">
        <v>117</v>
      </c>
      <c r="B1005" s="342" t="s">
        <v>1465</v>
      </c>
      <c r="C1005" s="359" t="s">
        <v>1466</v>
      </c>
      <c r="D1005" s="371" t="s">
        <v>508</v>
      </c>
      <c r="E1005" s="365">
        <v>1566328.06</v>
      </c>
      <c r="F1005" s="8" t="s">
        <v>1088</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c r="AZ1005" s="138"/>
      <c r="BA1005" s="138"/>
      <c r="BB1005" s="138"/>
      <c r="BC1005" s="138"/>
      <c r="BD1005" s="138"/>
      <c r="BE1005" s="138"/>
      <c r="BF1005" s="138"/>
      <c r="BG1005" s="138"/>
      <c r="BH1005" s="138"/>
      <c r="BI1005" s="138"/>
      <c r="BJ1005" s="138"/>
      <c r="BK1005" s="138">
        <v>810000</v>
      </c>
      <c r="BL1005" s="192"/>
      <c r="BM1005" s="202">
        <v>8</v>
      </c>
      <c r="BN1005" s="211">
        <v>788623.71</v>
      </c>
      <c r="BO1005" s="202" t="s">
        <v>1036</v>
      </c>
    </row>
    <row r="1006" spans="1:67" x14ac:dyDescent="0.25">
      <c r="A1006" s="340"/>
      <c r="B1006" s="343"/>
      <c r="C1006" s="360"/>
      <c r="D1006" s="375"/>
      <c r="E1006" s="366"/>
      <c r="F1006" s="8" t="s">
        <v>1323</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c r="AZ1006" s="138"/>
      <c r="BA1006" s="138"/>
      <c r="BB1006" s="138"/>
      <c r="BC1006" s="138"/>
      <c r="BD1006" s="138"/>
      <c r="BE1006" s="138"/>
      <c r="BF1006" s="138"/>
      <c r="BG1006" s="138"/>
      <c r="BH1006" s="138"/>
      <c r="BI1006" s="138"/>
      <c r="BJ1006" s="138"/>
      <c r="BK1006" s="138">
        <v>20000</v>
      </c>
      <c r="BL1006" s="192"/>
      <c r="BM1006" s="202">
        <v>1</v>
      </c>
      <c r="BN1006" s="211">
        <v>5000</v>
      </c>
      <c r="BO1006" s="202" t="s">
        <v>1037</v>
      </c>
    </row>
    <row r="1007" spans="1:67" x14ac:dyDescent="0.25">
      <c r="A1007" s="340"/>
      <c r="B1007" s="343"/>
      <c r="C1007" s="360"/>
      <c r="D1007" s="375"/>
      <c r="E1007" s="366"/>
      <c r="F1007" s="8" t="s">
        <v>1190</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c r="AZ1007" s="138"/>
      <c r="BA1007" s="138"/>
      <c r="BB1007" s="138"/>
      <c r="BC1007" s="138"/>
      <c r="BD1007" s="138"/>
      <c r="BE1007" s="138"/>
      <c r="BF1007" s="138"/>
      <c r="BG1007" s="138"/>
      <c r="BH1007" s="138"/>
      <c r="BI1007" s="138"/>
      <c r="BJ1007" s="138"/>
      <c r="BK1007" s="138">
        <v>245147.65</v>
      </c>
      <c r="BL1007" s="192"/>
      <c r="BM1007" s="202">
        <v>4</v>
      </c>
      <c r="BN1007" s="211">
        <v>40000</v>
      </c>
      <c r="BO1007" s="202" t="s">
        <v>79</v>
      </c>
    </row>
    <row r="1008" spans="1:67" x14ac:dyDescent="0.25">
      <c r="A1008" s="340"/>
      <c r="B1008" s="343"/>
      <c r="C1008" s="360"/>
      <c r="D1008" s="375"/>
      <c r="E1008" s="366"/>
      <c r="F1008" s="8" t="s">
        <v>652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c r="AZ1008" s="138"/>
      <c r="BA1008" s="138"/>
      <c r="BB1008" s="138"/>
      <c r="BC1008" s="138"/>
      <c r="BD1008" s="138"/>
      <c r="BE1008" s="138"/>
      <c r="BF1008" s="138"/>
      <c r="BG1008" s="138"/>
      <c r="BH1008" s="138"/>
      <c r="BI1008" s="138"/>
      <c r="BJ1008" s="138"/>
      <c r="BK1008" s="138">
        <v>33619.68</v>
      </c>
      <c r="BL1008" s="192"/>
      <c r="BM1008" s="202"/>
      <c r="BN1008" s="211"/>
      <c r="BO1008" s="202"/>
    </row>
    <row r="1009" spans="1:67" x14ac:dyDescent="0.25">
      <c r="A1009" s="340"/>
      <c r="B1009" s="343"/>
      <c r="C1009" s="360"/>
      <c r="D1009" s="375"/>
      <c r="E1009" s="366"/>
      <c r="F1009" s="8" t="s">
        <v>1148</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c r="AZ1009" s="138"/>
      <c r="BA1009" s="138"/>
      <c r="BB1009" s="138"/>
      <c r="BC1009" s="138"/>
      <c r="BD1009" s="138"/>
      <c r="BE1009" s="138"/>
      <c r="BF1009" s="138"/>
      <c r="BG1009" s="138"/>
      <c r="BH1009" s="138"/>
      <c r="BI1009" s="138"/>
      <c r="BJ1009" s="138"/>
      <c r="BK1009" s="138">
        <v>378959.75</v>
      </c>
      <c r="BL1009" s="192"/>
      <c r="BM1009" s="202"/>
      <c r="BN1009" s="211"/>
      <c r="BO1009" s="202"/>
    </row>
    <row r="1010" spans="1:67" x14ac:dyDescent="0.25">
      <c r="A1010" s="340"/>
      <c r="B1010" s="343"/>
      <c r="C1010" s="360"/>
      <c r="D1010" s="375"/>
      <c r="E1010" s="366"/>
      <c r="F1010" s="8" t="s">
        <v>654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c r="AZ1010" s="138"/>
      <c r="BA1010" s="138"/>
      <c r="BB1010" s="138"/>
      <c r="BC1010" s="138"/>
      <c r="BD1010" s="138"/>
      <c r="BE1010" s="138"/>
      <c r="BF1010" s="138"/>
      <c r="BG1010" s="138"/>
      <c r="BH1010" s="138"/>
      <c r="BI1010" s="138"/>
      <c r="BJ1010" s="138"/>
      <c r="BK1010" s="138">
        <v>15300.49</v>
      </c>
      <c r="BL1010" s="192"/>
      <c r="BM1010" s="202"/>
      <c r="BN1010" s="211"/>
      <c r="BO1010" s="202"/>
    </row>
    <row r="1011" spans="1:67" x14ac:dyDescent="0.25">
      <c r="A1011" s="209"/>
      <c r="B1011" s="210"/>
      <c r="C1011" s="139"/>
      <c r="D1011" s="233"/>
      <c r="E1011" s="217"/>
      <c r="F1011" s="78" t="s">
        <v>1286</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c r="AZ1011" s="138"/>
      <c r="BA1011" s="138"/>
      <c r="BB1011" s="138"/>
      <c r="BC1011" s="138"/>
      <c r="BD1011" s="138"/>
      <c r="BE1011" s="138"/>
      <c r="BF1011" s="138"/>
      <c r="BG1011" s="138"/>
      <c r="BH1011" s="138"/>
      <c r="BI1011" s="138"/>
      <c r="BJ1011" s="138"/>
      <c r="BK1011" s="138">
        <v>20000</v>
      </c>
      <c r="BL1011" s="192"/>
      <c r="BM1011" s="202"/>
      <c r="BN1011" s="211"/>
      <c r="BO1011" s="202"/>
    </row>
    <row r="1012" spans="1:67" x14ac:dyDescent="0.25">
      <c r="A1012" s="209"/>
      <c r="B1012" s="210"/>
      <c r="C1012" s="139"/>
      <c r="D1012" s="233"/>
      <c r="E1012" s="217"/>
      <c r="F1012" s="78" t="s">
        <v>748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c r="AZ1012" s="138"/>
      <c r="BA1012" s="138"/>
      <c r="BB1012" s="138"/>
      <c r="BC1012" s="138"/>
      <c r="BD1012" s="138"/>
      <c r="BE1012" s="138"/>
      <c r="BF1012" s="138"/>
      <c r="BG1012" s="138"/>
      <c r="BH1012" s="138"/>
      <c r="BI1012" s="138"/>
      <c r="BJ1012" s="138"/>
      <c r="BK1012" s="138">
        <v>15300.49</v>
      </c>
      <c r="BL1012" s="192"/>
      <c r="BM1012" s="202"/>
      <c r="BN1012" s="211"/>
      <c r="BO1012" s="202"/>
    </row>
    <row r="1013" spans="1:67" x14ac:dyDescent="0.25">
      <c r="A1013" s="209"/>
      <c r="B1013" s="210"/>
      <c r="C1013" s="139"/>
      <c r="D1013" s="233"/>
      <c r="E1013" s="217"/>
      <c r="F1013" s="78" t="s">
        <v>1121</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c r="AZ1013" s="138"/>
      <c r="BA1013" s="138"/>
      <c r="BB1013" s="138"/>
      <c r="BC1013" s="138"/>
      <c r="BD1013" s="138"/>
      <c r="BE1013" s="138"/>
      <c r="BF1013" s="138"/>
      <c r="BG1013" s="138"/>
      <c r="BH1013" s="138"/>
      <c r="BI1013" s="138"/>
      <c r="BJ1013" s="138"/>
      <c r="BK1013" s="138">
        <v>28000</v>
      </c>
      <c r="BL1013" s="192"/>
      <c r="BM1013" s="202"/>
      <c r="BN1013" s="211"/>
      <c r="BO1013" s="202"/>
    </row>
    <row r="1014" spans="1:67" x14ac:dyDescent="0.25">
      <c r="A1014" s="67"/>
      <c r="B1014" s="54" t="s">
        <v>132</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107"/>
      <c r="AZ1014" s="107"/>
      <c r="BA1014" s="107"/>
      <c r="BB1014" s="107"/>
      <c r="BC1014" s="107"/>
      <c r="BD1014" s="107"/>
      <c r="BE1014" s="107"/>
      <c r="BF1014" s="107"/>
      <c r="BG1014" s="107"/>
      <c r="BH1014" s="107"/>
      <c r="BI1014" s="107"/>
      <c r="BJ1014" s="107"/>
      <c r="BK1014" s="94">
        <f>SUM(BK1005:BK1013)</f>
        <v>1566328.0599999998</v>
      </c>
      <c r="BL1014" s="193">
        <f>BK1014/E1005</f>
        <v>0.99999999999999989</v>
      </c>
      <c r="BM1014" s="202"/>
      <c r="BN1014" s="211"/>
      <c r="BO1014" s="202"/>
    </row>
    <row r="1015" spans="1:67" ht="15" customHeight="1" x14ac:dyDescent="0.25">
      <c r="A1015" s="339">
        <v>118</v>
      </c>
      <c r="B1015" s="342" t="s">
        <v>1467</v>
      </c>
      <c r="C1015" s="359" t="s">
        <v>1464</v>
      </c>
      <c r="D1015" s="385" t="s">
        <v>687</v>
      </c>
      <c r="E1015" s="365">
        <v>1534103.27</v>
      </c>
      <c r="F1015" s="144" t="s">
        <v>509</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96"/>
      <c r="AZ1015" s="96"/>
      <c r="BA1015" s="96"/>
      <c r="BB1015" s="96"/>
      <c r="BC1015" s="96"/>
      <c r="BD1015" s="96"/>
      <c r="BE1015" s="96"/>
      <c r="BF1015" s="96"/>
      <c r="BG1015" s="96"/>
      <c r="BH1015" s="96"/>
      <c r="BI1015" s="96"/>
      <c r="BJ1015" s="96"/>
      <c r="BK1015" s="145">
        <f>N1015+M1015+L1015+K1015+J1015+I1015+H1015+G1015</f>
        <v>450000.44</v>
      </c>
      <c r="BL1015" s="192"/>
      <c r="BM1015" s="202">
        <v>4</v>
      </c>
      <c r="BN1015" s="211">
        <v>180000</v>
      </c>
      <c r="BO1015" s="202" t="s">
        <v>1051</v>
      </c>
    </row>
    <row r="1016" spans="1:67" x14ac:dyDescent="0.25">
      <c r="A1016" s="340"/>
      <c r="B1016" s="343"/>
      <c r="C1016" s="360"/>
      <c r="D1016" s="386"/>
      <c r="E1016" s="366"/>
      <c r="F1016" s="144" t="s">
        <v>598</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96"/>
      <c r="AZ1016" s="96"/>
      <c r="BA1016" s="96"/>
      <c r="BB1016" s="96"/>
      <c r="BC1016" s="96"/>
      <c r="BD1016" s="96"/>
      <c r="BE1016" s="96"/>
      <c r="BF1016" s="96"/>
      <c r="BG1016" s="96"/>
      <c r="BH1016" s="96"/>
      <c r="BI1016" s="96"/>
      <c r="BJ1016" s="96"/>
      <c r="BK1016" s="145">
        <v>169747</v>
      </c>
      <c r="BL1016" s="192"/>
      <c r="BM1016" s="202"/>
      <c r="BN1016" s="211"/>
      <c r="BO1016" s="202"/>
    </row>
    <row r="1017" spans="1:67" x14ac:dyDescent="0.25">
      <c r="A1017" s="340"/>
      <c r="B1017" s="343"/>
      <c r="C1017" s="360"/>
      <c r="D1017" s="386"/>
      <c r="E1017" s="366"/>
      <c r="F1017" s="144" t="s">
        <v>599</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96"/>
      <c r="AZ1017" s="96"/>
      <c r="BA1017" s="96"/>
      <c r="BB1017" s="96"/>
      <c r="BC1017" s="96"/>
      <c r="BD1017" s="96"/>
      <c r="BE1017" s="96"/>
      <c r="BF1017" s="96"/>
      <c r="BG1017" s="96"/>
      <c r="BH1017" s="96"/>
      <c r="BI1017" s="96"/>
      <c r="BJ1017" s="96"/>
      <c r="BK1017" s="145">
        <v>326066.27</v>
      </c>
      <c r="BL1017" s="192"/>
      <c r="BM1017" s="202"/>
      <c r="BN1017" s="211"/>
      <c r="BO1017" s="202"/>
    </row>
    <row r="1018" spans="1:67" x14ac:dyDescent="0.25">
      <c r="A1018" s="340"/>
      <c r="B1018" s="343"/>
      <c r="C1018" s="360"/>
      <c r="D1018" s="386"/>
      <c r="E1018" s="366"/>
      <c r="F1018" s="144" t="s">
        <v>600</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96"/>
      <c r="AZ1018" s="96"/>
      <c r="BA1018" s="96"/>
      <c r="BB1018" s="96"/>
      <c r="BC1018" s="96"/>
      <c r="BD1018" s="96"/>
      <c r="BE1018" s="96"/>
      <c r="BF1018" s="96"/>
      <c r="BG1018" s="96"/>
      <c r="BH1018" s="96"/>
      <c r="BI1018" s="96"/>
      <c r="BJ1018" s="96"/>
      <c r="BK1018" s="145">
        <v>430311.17</v>
      </c>
      <c r="BL1018" s="192"/>
      <c r="BM1018" s="202">
        <v>7</v>
      </c>
      <c r="BN1018" s="211">
        <v>260325</v>
      </c>
      <c r="BO1018" s="202" t="s">
        <v>1052</v>
      </c>
    </row>
    <row r="1019" spans="1:67" x14ac:dyDescent="0.25">
      <c r="A1019" s="341"/>
      <c r="B1019" s="344"/>
      <c r="C1019" s="361"/>
      <c r="D1019" s="386"/>
      <c r="E1019" s="367"/>
      <c r="F1019" s="144" t="s">
        <v>601</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96"/>
      <c r="AZ1019" s="96"/>
      <c r="BA1019" s="96"/>
      <c r="BB1019" s="96"/>
      <c r="BC1019" s="96"/>
      <c r="BD1019" s="96"/>
      <c r="BE1019" s="96"/>
      <c r="BF1019" s="96"/>
      <c r="BG1019" s="96"/>
      <c r="BH1019" s="96"/>
      <c r="BI1019" s="96"/>
      <c r="BJ1019" s="96"/>
      <c r="BK1019" s="145">
        <v>157978.22</v>
      </c>
      <c r="BL1019" s="192"/>
      <c r="BM1019" s="202"/>
      <c r="BN1019" s="211"/>
      <c r="BO1019" s="202"/>
    </row>
    <row r="1020" spans="1:67" x14ac:dyDescent="0.25">
      <c r="A1020" s="68"/>
      <c r="B1020" s="21" t="s">
        <v>132</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107"/>
      <c r="AZ1020" s="107"/>
      <c r="BA1020" s="107"/>
      <c r="BB1020" s="107"/>
      <c r="BC1020" s="107"/>
      <c r="BD1020" s="107"/>
      <c r="BE1020" s="107"/>
      <c r="BF1020" s="107"/>
      <c r="BG1020" s="107"/>
      <c r="BH1020" s="107"/>
      <c r="BI1020" s="107"/>
      <c r="BJ1020" s="107"/>
      <c r="BK1020" s="94">
        <f>SUM(BK1015:BK1019)</f>
        <v>1534103.0999999999</v>
      </c>
      <c r="BL1020" s="193">
        <f>BK1020/E1015</f>
        <v>0.99999988918607796</v>
      </c>
      <c r="BM1020" s="202"/>
      <c r="BN1020" s="211"/>
      <c r="BO1020" s="202"/>
    </row>
    <row r="1021" spans="1:67" ht="15" customHeight="1" x14ac:dyDescent="0.25">
      <c r="A1021" s="391">
        <v>119</v>
      </c>
      <c r="B1021" s="384" t="s">
        <v>1469</v>
      </c>
      <c r="C1021" s="386" t="s">
        <v>1470</v>
      </c>
      <c r="D1021" s="385" t="s">
        <v>1784</v>
      </c>
      <c r="E1021" s="390">
        <v>3235640</v>
      </c>
      <c r="F1021" s="55" t="s">
        <v>1468</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c r="AZ1021" s="100"/>
      <c r="BA1021" s="100"/>
      <c r="BB1021" s="100"/>
      <c r="BC1021" s="100"/>
      <c r="BD1021" s="100"/>
      <c r="BE1021" s="100"/>
      <c r="BF1021" s="100"/>
      <c r="BG1021" s="100"/>
      <c r="BH1021" s="100"/>
      <c r="BI1021" s="100"/>
      <c r="BJ1021" s="100"/>
      <c r="BK1021" s="100">
        <f>G1021+O1021</f>
        <v>930959</v>
      </c>
      <c r="BL1021" s="192"/>
      <c r="BM1021" s="202">
        <v>2</v>
      </c>
      <c r="BN1021" s="211">
        <v>19476</v>
      </c>
      <c r="BO1021" s="202">
        <v>0</v>
      </c>
    </row>
    <row r="1022" spans="1:67" x14ac:dyDescent="0.25">
      <c r="A1022" s="391"/>
      <c r="B1022" s="384"/>
      <c r="C1022" s="386"/>
      <c r="D1022" s="385"/>
      <c r="E1022" s="390"/>
      <c r="F1022" s="7" t="s">
        <v>1179</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c r="AZ1022" s="100"/>
      <c r="BA1022" s="100"/>
      <c r="BB1022" s="100"/>
      <c r="BC1022" s="100"/>
      <c r="BD1022" s="100"/>
      <c r="BE1022" s="100"/>
      <c r="BF1022" s="100"/>
      <c r="BG1022" s="100"/>
      <c r="BH1022" s="100"/>
      <c r="BI1022" s="100"/>
      <c r="BJ1022" s="100"/>
      <c r="BK1022" s="100">
        <v>60150</v>
      </c>
      <c r="BL1022" s="192"/>
      <c r="BM1022" s="202">
        <v>6</v>
      </c>
      <c r="BN1022" s="211">
        <v>240000</v>
      </c>
      <c r="BO1022" s="202"/>
    </row>
    <row r="1023" spans="1:67" x14ac:dyDescent="0.25">
      <c r="A1023" s="391"/>
      <c r="B1023" s="384"/>
      <c r="C1023" s="386"/>
      <c r="D1023" s="385"/>
      <c r="E1023" s="390"/>
      <c r="F1023" s="7" t="s">
        <v>1122</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c r="AZ1023" s="100"/>
      <c r="BA1023" s="100"/>
      <c r="BB1023" s="100"/>
      <c r="BC1023" s="100"/>
      <c r="BD1023" s="100"/>
      <c r="BE1023" s="100"/>
      <c r="BF1023" s="100"/>
      <c r="BG1023" s="100"/>
      <c r="BH1023" s="100"/>
      <c r="BI1023" s="100"/>
      <c r="BJ1023" s="100"/>
      <c r="BK1023" s="100">
        <v>360550</v>
      </c>
      <c r="BL1023" s="192"/>
      <c r="BM1023" s="202">
        <v>0</v>
      </c>
      <c r="BN1023" s="211">
        <v>0</v>
      </c>
      <c r="BO1023" s="202">
        <v>0</v>
      </c>
    </row>
    <row r="1024" spans="1:67" x14ac:dyDescent="0.25">
      <c r="A1024" s="391"/>
      <c r="B1024" s="384"/>
      <c r="C1024" s="386"/>
      <c r="D1024" s="385"/>
      <c r="E1024" s="390"/>
      <c r="F1024" s="7" t="s">
        <v>1174</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c r="AZ1024" s="100"/>
      <c r="BA1024" s="100"/>
      <c r="BB1024" s="100"/>
      <c r="BC1024" s="100"/>
      <c r="BD1024" s="100"/>
      <c r="BE1024" s="100"/>
      <c r="BF1024" s="100"/>
      <c r="BG1024" s="100"/>
      <c r="BH1024" s="100"/>
      <c r="BI1024" s="100"/>
      <c r="BJ1024" s="100"/>
      <c r="BK1024" s="100">
        <v>30000</v>
      </c>
      <c r="BL1024" s="192"/>
      <c r="BM1024" s="202">
        <v>2</v>
      </c>
      <c r="BN1024" s="211">
        <v>59898</v>
      </c>
      <c r="BO1024" s="202">
        <v>0</v>
      </c>
    </row>
    <row r="1025" spans="1:67" x14ac:dyDescent="0.25">
      <c r="A1025" s="391"/>
      <c r="B1025" s="384"/>
      <c r="C1025" s="386"/>
      <c r="D1025" s="385"/>
      <c r="E1025" s="390"/>
      <c r="F1025" s="7" t="s">
        <v>1149</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c r="AZ1025" s="100"/>
      <c r="BA1025" s="100"/>
      <c r="BB1025" s="100"/>
      <c r="BC1025" s="100"/>
      <c r="BD1025" s="100"/>
      <c r="BE1025" s="100"/>
      <c r="BF1025" s="100"/>
      <c r="BG1025" s="100"/>
      <c r="BH1025" s="100"/>
      <c r="BI1025" s="100"/>
      <c r="BJ1025" s="100"/>
      <c r="BK1025" s="100">
        <v>240000</v>
      </c>
      <c r="BL1025" s="192"/>
      <c r="BM1025" s="202">
        <v>6</v>
      </c>
      <c r="BN1025" s="211">
        <v>240000</v>
      </c>
      <c r="BO1025" s="202" t="s">
        <v>1065</v>
      </c>
    </row>
    <row r="1026" spans="1:67" x14ac:dyDescent="0.25">
      <c r="A1026" s="391"/>
      <c r="B1026" s="384"/>
      <c r="C1026" s="386"/>
      <c r="D1026" s="385"/>
      <c r="E1026" s="390"/>
      <c r="F1026" s="7" t="s">
        <v>1102</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c r="AZ1026" s="100"/>
      <c r="BA1026" s="100"/>
      <c r="BB1026" s="100"/>
      <c r="BC1026" s="100"/>
      <c r="BD1026" s="100"/>
      <c r="BE1026" s="100"/>
      <c r="BF1026" s="100"/>
      <c r="BG1026" s="100"/>
      <c r="BH1026" s="100"/>
      <c r="BI1026" s="100"/>
      <c r="BJ1026" s="100"/>
      <c r="BK1026" s="100">
        <v>210350</v>
      </c>
      <c r="BL1026" s="192"/>
      <c r="BM1026" s="202">
        <v>13</v>
      </c>
      <c r="BN1026" s="211">
        <v>466418</v>
      </c>
      <c r="BO1026" s="202" t="s">
        <v>1066</v>
      </c>
    </row>
    <row r="1027" spans="1:67" x14ac:dyDescent="0.25">
      <c r="A1027" s="391"/>
      <c r="B1027" s="384"/>
      <c r="C1027" s="386"/>
      <c r="D1027" s="385"/>
      <c r="E1027" s="390"/>
      <c r="F1027" s="7" t="s">
        <v>1118</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c r="AZ1027" s="100"/>
      <c r="BA1027" s="100"/>
      <c r="BB1027" s="100"/>
      <c r="BC1027" s="100"/>
      <c r="BD1027" s="100"/>
      <c r="BE1027" s="100"/>
      <c r="BF1027" s="100"/>
      <c r="BG1027" s="100"/>
      <c r="BH1027" s="100"/>
      <c r="BI1027" s="100"/>
      <c r="BJ1027" s="100"/>
      <c r="BK1027" s="100">
        <v>240000</v>
      </c>
      <c r="BL1027" s="192"/>
      <c r="BM1027" s="202">
        <v>1</v>
      </c>
      <c r="BN1027" s="211">
        <v>70000</v>
      </c>
      <c r="BO1027" s="202">
        <v>0</v>
      </c>
    </row>
    <row r="1028" spans="1:67" x14ac:dyDescent="0.25">
      <c r="A1028" s="391"/>
      <c r="B1028" s="384"/>
      <c r="C1028" s="386"/>
      <c r="D1028" s="385"/>
      <c r="E1028" s="390"/>
      <c r="F1028" s="7" t="s">
        <v>1148</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c r="AZ1028" s="100"/>
      <c r="BA1028" s="100"/>
      <c r="BB1028" s="100"/>
      <c r="BC1028" s="100"/>
      <c r="BD1028" s="100"/>
      <c r="BE1028" s="100"/>
      <c r="BF1028" s="100"/>
      <c r="BG1028" s="100"/>
      <c r="BH1028" s="100"/>
      <c r="BI1028" s="100"/>
      <c r="BJ1028" s="100"/>
      <c r="BK1028" s="100">
        <v>361340</v>
      </c>
      <c r="BL1028" s="192"/>
      <c r="BM1028" s="202">
        <v>20</v>
      </c>
      <c r="BN1028" s="211">
        <v>939588</v>
      </c>
      <c r="BO1028" s="202" t="s">
        <v>1067</v>
      </c>
    </row>
    <row r="1029" spans="1:67" x14ac:dyDescent="0.25">
      <c r="A1029" s="391"/>
      <c r="B1029" s="384"/>
      <c r="C1029" s="386"/>
      <c r="D1029" s="385"/>
      <c r="E1029" s="390"/>
      <c r="F1029" s="7" t="s">
        <v>1271</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c r="AZ1029" s="100"/>
      <c r="BA1029" s="100"/>
      <c r="BB1029" s="100"/>
      <c r="BC1029" s="100"/>
      <c r="BD1029" s="100"/>
      <c r="BE1029" s="100"/>
      <c r="BF1029" s="100"/>
      <c r="BG1029" s="100"/>
      <c r="BH1029" s="100"/>
      <c r="BI1029" s="100"/>
      <c r="BJ1029" s="100"/>
      <c r="BK1029" s="100">
        <v>314750</v>
      </c>
      <c r="BL1029" s="192"/>
      <c r="BM1029" s="202">
        <v>2</v>
      </c>
      <c r="BN1029" s="211">
        <v>360550</v>
      </c>
      <c r="BO1029" s="202">
        <v>0</v>
      </c>
    </row>
    <row r="1030" spans="1:67" x14ac:dyDescent="0.25">
      <c r="A1030" s="391"/>
      <c r="B1030" s="384"/>
      <c r="C1030" s="386"/>
      <c r="D1030" s="385"/>
      <c r="E1030" s="390"/>
      <c r="F1030" s="7" t="s">
        <v>1175</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100"/>
      <c r="AZ1030" s="100"/>
      <c r="BA1030" s="100"/>
      <c r="BB1030" s="100"/>
      <c r="BC1030" s="100"/>
      <c r="BD1030" s="100"/>
      <c r="BE1030" s="100"/>
      <c r="BF1030" s="100"/>
      <c r="BG1030" s="100"/>
      <c r="BH1030" s="100"/>
      <c r="BI1030" s="100"/>
      <c r="BJ1030" s="100"/>
      <c r="BK1030" s="211">
        <v>252683</v>
      </c>
      <c r="BL1030" s="192"/>
      <c r="BM1030" s="202">
        <v>6</v>
      </c>
      <c r="BN1030" s="211">
        <v>252683</v>
      </c>
      <c r="BO1030" s="202">
        <v>0</v>
      </c>
    </row>
    <row r="1031" spans="1:67" x14ac:dyDescent="0.25">
      <c r="A1031" s="391"/>
      <c r="B1031" s="384"/>
      <c r="C1031" s="386"/>
      <c r="D1031" s="385"/>
      <c r="E1031" s="390"/>
      <c r="F1031" s="77" t="s">
        <v>1471</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c r="AZ1031" s="100"/>
      <c r="BA1031" s="100"/>
      <c r="BB1031" s="100"/>
      <c r="BC1031" s="100"/>
      <c r="BD1031" s="100"/>
      <c r="BE1031" s="100"/>
      <c r="BF1031" s="100"/>
      <c r="BG1031" s="100"/>
      <c r="BH1031" s="100"/>
      <c r="BI1031" s="100"/>
      <c r="BJ1031" s="100"/>
      <c r="BK1031" s="100">
        <v>230800</v>
      </c>
      <c r="BL1031" s="192"/>
      <c r="BM1031" s="202">
        <v>11</v>
      </c>
      <c r="BN1031" s="211">
        <v>103373</v>
      </c>
      <c r="BO1031" s="202">
        <v>0</v>
      </c>
    </row>
    <row r="1032" spans="1:67" x14ac:dyDescent="0.25">
      <c r="A1032" s="69"/>
      <c r="B1032" s="23" t="s">
        <v>132</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118"/>
      <c r="AZ1032" s="118"/>
      <c r="BA1032" s="118"/>
      <c r="BB1032" s="118"/>
      <c r="BC1032" s="118"/>
      <c r="BD1032" s="118"/>
      <c r="BE1032" s="118"/>
      <c r="BF1032" s="118"/>
      <c r="BG1032" s="118"/>
      <c r="BH1032" s="118"/>
      <c r="BI1032" s="118"/>
      <c r="BJ1032" s="118"/>
      <c r="BK1032" s="94">
        <f>SUM(BK1021:BK1031)</f>
        <v>3231582</v>
      </c>
      <c r="BL1032" s="193">
        <f>BK1032/E1021</f>
        <v>0.99874584317167547</v>
      </c>
      <c r="BM1032" s="202"/>
      <c r="BN1032" s="211"/>
      <c r="BO1032" s="202"/>
    </row>
    <row r="1033" spans="1:67" ht="30" customHeight="1" x14ac:dyDescent="0.25">
      <c r="A1033" s="339">
        <v>120</v>
      </c>
      <c r="B1033" s="342" t="s">
        <v>1472</v>
      </c>
      <c r="C1033" s="359" t="s">
        <v>1470</v>
      </c>
      <c r="D1033" s="371" t="s">
        <v>1785</v>
      </c>
      <c r="E1033" s="365">
        <v>2045049.31</v>
      </c>
      <c r="F1033" s="46" t="s">
        <v>1088</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6"/>
      <c r="AZ1033" s="96"/>
      <c r="BA1033" s="96"/>
      <c r="BB1033" s="96"/>
      <c r="BC1033" s="96"/>
      <c r="BD1033" s="96"/>
      <c r="BE1033" s="96"/>
      <c r="BF1033" s="96"/>
      <c r="BG1033" s="96"/>
      <c r="BH1033" s="96"/>
      <c r="BI1033" s="96"/>
      <c r="BJ1033" s="96"/>
      <c r="BK1033" s="98">
        <f>SUM(G1033:N1033)</f>
        <v>960240</v>
      </c>
      <c r="BL1033" s="192"/>
      <c r="BM1033" s="202">
        <v>12</v>
      </c>
      <c r="BN1033" s="211">
        <v>788844.43</v>
      </c>
      <c r="BO1033" s="202" t="s">
        <v>991</v>
      </c>
    </row>
    <row r="1034" spans="1:67" x14ac:dyDescent="0.25">
      <c r="A1034" s="341"/>
      <c r="B1034" s="344"/>
      <c r="C1034" s="361"/>
      <c r="D1034" s="376"/>
      <c r="E1034" s="367"/>
      <c r="F1034" s="46" t="s">
        <v>1473</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6"/>
      <c r="AZ1034" s="96"/>
      <c r="BA1034" s="96"/>
      <c r="BB1034" s="96"/>
      <c r="BC1034" s="96"/>
      <c r="BD1034" s="96"/>
      <c r="BE1034" s="96"/>
      <c r="BF1034" s="96"/>
      <c r="BG1034" s="96"/>
      <c r="BH1034" s="96"/>
      <c r="BI1034" s="96"/>
      <c r="BJ1034" s="96"/>
      <c r="BK1034" s="98">
        <f>SUM(G1034:N1034)</f>
        <v>100000</v>
      </c>
      <c r="BL1034" s="192"/>
      <c r="BM1034" s="202">
        <v>6</v>
      </c>
      <c r="BN1034" s="211">
        <v>120000</v>
      </c>
      <c r="BO1034" s="202" t="s">
        <v>980</v>
      </c>
    </row>
    <row r="1035" spans="1:67" x14ac:dyDescent="0.25">
      <c r="A1035" s="209"/>
      <c r="B1035" s="210"/>
      <c r="C1035" s="139"/>
      <c r="D1035" s="233"/>
      <c r="E1035" s="217"/>
      <c r="F1035" s="46" t="s">
        <v>1286</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6"/>
      <c r="AZ1035" s="96"/>
      <c r="BA1035" s="96"/>
      <c r="BB1035" s="96"/>
      <c r="BC1035" s="96"/>
      <c r="BD1035" s="96"/>
      <c r="BE1035" s="96"/>
      <c r="BF1035" s="96"/>
      <c r="BG1035" s="96"/>
      <c r="BH1035" s="96"/>
      <c r="BI1035" s="96"/>
      <c r="BJ1035" s="96"/>
      <c r="BK1035" s="98">
        <v>136000</v>
      </c>
      <c r="BL1035" s="192"/>
      <c r="BM1035" s="202">
        <v>5</v>
      </c>
      <c r="BN1035" s="211">
        <v>135054.53</v>
      </c>
      <c r="BO1035" s="202" t="s">
        <v>81</v>
      </c>
    </row>
    <row r="1036" spans="1:67" x14ac:dyDescent="0.25">
      <c r="A1036" s="209"/>
      <c r="B1036" s="210"/>
      <c r="C1036" s="139"/>
      <c r="D1036" s="233"/>
      <c r="E1036" s="217"/>
      <c r="F1036" s="46" t="s">
        <v>817</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6"/>
      <c r="AZ1036" s="96"/>
      <c r="BA1036" s="96"/>
      <c r="BB1036" s="96"/>
      <c r="BC1036" s="96"/>
      <c r="BD1036" s="96"/>
      <c r="BE1036" s="96"/>
      <c r="BF1036" s="96"/>
      <c r="BG1036" s="96"/>
      <c r="BH1036" s="96"/>
      <c r="BI1036" s="96"/>
      <c r="BJ1036" s="96"/>
      <c r="BK1036" s="98">
        <v>273000</v>
      </c>
      <c r="BL1036" s="192"/>
      <c r="BM1036" s="202"/>
      <c r="BN1036" s="211"/>
      <c r="BO1036" s="202"/>
    </row>
    <row r="1037" spans="1:67" x14ac:dyDescent="0.25">
      <c r="A1037" s="209"/>
      <c r="B1037" s="210"/>
      <c r="C1037" s="139"/>
      <c r="D1037" s="233"/>
      <c r="E1037" s="217"/>
      <c r="F1037" s="46" t="s">
        <v>818</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6"/>
      <c r="AZ1037" s="96"/>
      <c r="BA1037" s="96"/>
      <c r="BB1037" s="96"/>
      <c r="BC1037" s="96"/>
      <c r="BD1037" s="96"/>
      <c r="BE1037" s="96"/>
      <c r="BF1037" s="96"/>
      <c r="BG1037" s="96"/>
      <c r="BH1037" s="96"/>
      <c r="BI1037" s="96"/>
      <c r="BJ1037" s="96"/>
      <c r="BK1037" s="98">
        <v>234000</v>
      </c>
      <c r="BL1037" s="192"/>
      <c r="BM1037" s="202">
        <v>3</v>
      </c>
      <c r="BN1037" s="211">
        <v>123491.46</v>
      </c>
      <c r="BO1037" s="202" t="s">
        <v>174</v>
      </c>
    </row>
    <row r="1038" spans="1:67" x14ac:dyDescent="0.25">
      <c r="A1038" s="209"/>
      <c r="B1038" s="210"/>
      <c r="C1038" s="139"/>
      <c r="D1038" s="233"/>
      <c r="E1038" s="217"/>
      <c r="F1038" s="46" t="s">
        <v>819</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6"/>
      <c r="AZ1038" s="96"/>
      <c r="BA1038" s="96"/>
      <c r="BB1038" s="96"/>
      <c r="BC1038" s="96"/>
      <c r="BD1038" s="96"/>
      <c r="BE1038" s="96"/>
      <c r="BF1038" s="96"/>
      <c r="BG1038" s="96"/>
      <c r="BH1038" s="96"/>
      <c r="BI1038" s="96"/>
      <c r="BJ1038" s="96"/>
      <c r="BK1038" s="98">
        <v>341809</v>
      </c>
      <c r="BL1038" s="192"/>
      <c r="BM1038" s="202">
        <v>1</v>
      </c>
      <c r="BN1038" s="211">
        <v>46929</v>
      </c>
      <c r="BO1038" s="202" t="s">
        <v>175</v>
      </c>
    </row>
    <row r="1039" spans="1:67" x14ac:dyDescent="0.25">
      <c r="A1039" s="69"/>
      <c r="B1039" s="23" t="s">
        <v>132</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107"/>
      <c r="AZ1039" s="107"/>
      <c r="BA1039" s="107"/>
      <c r="BB1039" s="107"/>
      <c r="BC1039" s="107"/>
      <c r="BD1039" s="107"/>
      <c r="BE1039" s="107"/>
      <c r="BF1039" s="107"/>
      <c r="BG1039" s="107"/>
      <c r="BH1039" s="107"/>
      <c r="BI1039" s="107"/>
      <c r="BJ1039" s="107"/>
      <c r="BK1039" s="94">
        <f>SUM(BK1033:BK1038)</f>
        <v>2045049</v>
      </c>
      <c r="BL1039" s="193">
        <f>BK1039/E1033</f>
        <v>0.99999984841441303</v>
      </c>
      <c r="BM1039" s="202"/>
      <c r="BN1039" s="211"/>
      <c r="BO1039" s="202"/>
    </row>
    <row r="1040" spans="1:67" x14ac:dyDescent="0.25">
      <c r="A1040" s="339">
        <v>121</v>
      </c>
      <c r="B1040" s="342" t="s">
        <v>1474</v>
      </c>
      <c r="C1040" s="362" t="s">
        <v>1475</v>
      </c>
      <c r="D1040" s="381" t="s">
        <v>1787</v>
      </c>
      <c r="E1040" s="359">
        <v>2021241.25</v>
      </c>
      <c r="F1040" s="46" t="s">
        <v>655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6"/>
      <c r="AZ1040" s="96"/>
      <c r="BA1040" s="96"/>
      <c r="BB1040" s="96"/>
      <c r="BC1040" s="96"/>
      <c r="BD1040" s="96"/>
      <c r="BE1040" s="96"/>
      <c r="BF1040" s="96"/>
      <c r="BG1040" s="96"/>
      <c r="BH1040" s="96"/>
      <c r="BI1040" s="96"/>
      <c r="BJ1040" s="96"/>
      <c r="BK1040" s="98">
        <v>136763.67000000001</v>
      </c>
      <c r="BL1040" s="192"/>
      <c r="BM1040" s="202">
        <v>1</v>
      </c>
      <c r="BN1040" s="211">
        <v>136710</v>
      </c>
      <c r="BO1040" s="202" t="s">
        <v>888</v>
      </c>
    </row>
    <row r="1041" spans="1:67" x14ac:dyDescent="0.25">
      <c r="A1041" s="340"/>
      <c r="B1041" s="343"/>
      <c r="C1041" s="363"/>
      <c r="D1041" s="382"/>
      <c r="E1041" s="360"/>
      <c r="F1041" s="46" t="s">
        <v>656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6"/>
      <c r="AZ1041" s="96"/>
      <c r="BA1041" s="96"/>
      <c r="BB1041" s="96"/>
      <c r="BC1041" s="96"/>
      <c r="BD1041" s="96"/>
      <c r="BE1041" s="96"/>
      <c r="BF1041" s="96"/>
      <c r="BG1041" s="96"/>
      <c r="BH1041" s="96"/>
      <c r="BI1041" s="96"/>
      <c r="BJ1041" s="96"/>
      <c r="BK1041" s="98">
        <v>205195</v>
      </c>
      <c r="BL1041" s="192"/>
      <c r="BM1041" s="202">
        <v>4</v>
      </c>
      <c r="BN1041" s="211">
        <v>181275.73</v>
      </c>
      <c r="BO1041" s="202" t="s">
        <v>1001</v>
      </c>
    </row>
    <row r="1042" spans="1:67" x14ac:dyDescent="0.25">
      <c r="A1042" s="242"/>
      <c r="B1042" s="210"/>
      <c r="C1042" s="221"/>
      <c r="D1042" s="219"/>
      <c r="E1042" s="139"/>
      <c r="F1042" s="46" t="s">
        <v>1786</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6"/>
      <c r="AZ1042" s="96"/>
      <c r="BA1042" s="96"/>
      <c r="BB1042" s="96"/>
      <c r="BC1042" s="96"/>
      <c r="BD1042" s="96"/>
      <c r="BE1042" s="96"/>
      <c r="BF1042" s="96"/>
      <c r="BG1042" s="96"/>
      <c r="BH1042" s="96"/>
      <c r="BI1042" s="96"/>
      <c r="BJ1042" s="96"/>
      <c r="BK1042" s="98">
        <v>1108012.48</v>
      </c>
      <c r="BL1042" s="192"/>
      <c r="BM1042" s="202">
        <v>10</v>
      </c>
      <c r="BN1042" s="211">
        <v>1108012.3</v>
      </c>
      <c r="BO1042" s="202" t="s">
        <v>1002</v>
      </c>
    </row>
    <row r="1043" spans="1:67" x14ac:dyDescent="0.25">
      <c r="A1043" s="242"/>
      <c r="B1043" s="210"/>
      <c r="C1043" s="221"/>
      <c r="D1043" s="219"/>
      <c r="E1043" s="139"/>
      <c r="F1043" s="46" t="s">
        <v>730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6"/>
      <c r="AZ1043" s="96"/>
      <c r="BA1043" s="96"/>
      <c r="BB1043" s="96"/>
      <c r="BC1043" s="96"/>
      <c r="BD1043" s="96"/>
      <c r="BE1043" s="96"/>
      <c r="BF1043" s="96"/>
      <c r="BG1043" s="96"/>
      <c r="BH1043" s="96"/>
      <c r="BI1043" s="96"/>
      <c r="BJ1043" s="96"/>
      <c r="BK1043" s="98">
        <v>136763.67000000001</v>
      </c>
      <c r="BL1043" s="192"/>
      <c r="BM1043" s="202"/>
      <c r="BN1043" s="211"/>
      <c r="BO1043" s="202"/>
    </row>
    <row r="1044" spans="1:67" x14ac:dyDescent="0.25">
      <c r="A1044" s="242"/>
      <c r="B1044" s="210"/>
      <c r="C1044" s="221"/>
      <c r="D1044" s="219"/>
      <c r="E1044" s="139"/>
      <c r="F1044" s="46" t="s">
        <v>731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6"/>
      <c r="AZ1044" s="96"/>
      <c r="BA1044" s="96"/>
      <c r="BB1044" s="96"/>
      <c r="BC1044" s="96"/>
      <c r="BD1044" s="96"/>
      <c r="BE1044" s="96"/>
      <c r="BF1044" s="96"/>
      <c r="BG1044" s="96"/>
      <c r="BH1044" s="96"/>
      <c r="BI1044" s="96"/>
      <c r="BJ1044" s="96"/>
      <c r="BK1044" s="98">
        <v>218847.2</v>
      </c>
      <c r="BL1044" s="192"/>
      <c r="BM1044" s="202"/>
      <c r="BN1044" s="211"/>
      <c r="BO1044" s="202"/>
    </row>
    <row r="1045" spans="1:67" x14ac:dyDescent="0.25">
      <c r="A1045" s="242"/>
      <c r="B1045" s="210"/>
      <c r="C1045" s="221"/>
      <c r="D1045" s="219"/>
      <c r="E1045" s="139"/>
      <c r="F1045" s="46" t="s">
        <v>732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6"/>
      <c r="AZ1045" s="96"/>
      <c r="BA1045" s="96"/>
      <c r="BB1045" s="96"/>
      <c r="BC1045" s="96"/>
      <c r="BD1045" s="96"/>
      <c r="BE1045" s="96"/>
      <c r="BF1045" s="96"/>
      <c r="BG1045" s="96"/>
      <c r="BH1045" s="96"/>
      <c r="BI1045" s="96"/>
      <c r="BJ1045" s="96"/>
      <c r="BK1045" s="98">
        <v>204645</v>
      </c>
      <c r="BL1045" s="192"/>
      <c r="BM1045" s="202"/>
      <c r="BN1045" s="211"/>
      <c r="BO1045" s="202"/>
    </row>
    <row r="1046" spans="1:67" x14ac:dyDescent="0.25">
      <c r="A1046" s="242"/>
      <c r="B1046" s="210"/>
      <c r="C1046" s="221"/>
      <c r="D1046" s="219"/>
      <c r="E1046" s="139"/>
      <c r="F1046" s="46" t="s">
        <v>657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6"/>
      <c r="AZ1046" s="96"/>
      <c r="BA1046" s="96"/>
      <c r="BB1046" s="96"/>
      <c r="BC1046" s="96"/>
      <c r="BD1046" s="96"/>
      <c r="BE1046" s="96"/>
      <c r="BF1046" s="96"/>
      <c r="BG1046" s="96"/>
      <c r="BH1046" s="96"/>
      <c r="BI1046" s="96"/>
      <c r="BJ1046" s="96"/>
      <c r="BK1046" s="98">
        <v>10947</v>
      </c>
      <c r="BL1046" s="192"/>
      <c r="BM1046" s="202"/>
      <c r="BN1046" s="211"/>
      <c r="BO1046" s="202"/>
    </row>
    <row r="1047" spans="1:67" x14ac:dyDescent="0.25">
      <c r="A1047" s="11"/>
      <c r="B1047" s="16" t="s">
        <v>132</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107"/>
      <c r="AZ1047" s="107"/>
      <c r="BA1047" s="107"/>
      <c r="BB1047" s="107"/>
      <c r="BC1047" s="107"/>
      <c r="BD1047" s="107"/>
      <c r="BE1047" s="107"/>
      <c r="BF1047" s="107"/>
      <c r="BG1047" s="107"/>
      <c r="BH1047" s="107"/>
      <c r="BI1047" s="107"/>
      <c r="BJ1047" s="107"/>
      <c r="BK1047" s="94">
        <f>SUM(BK1040:BK1046)</f>
        <v>2021174.0199999998</v>
      </c>
      <c r="BL1047" s="193">
        <f>BK1047/E1040</f>
        <v>0.99996673826046234</v>
      </c>
      <c r="BM1047" s="202"/>
      <c r="BN1047" s="211"/>
      <c r="BO1047" s="202"/>
    </row>
    <row r="1048" spans="1:67" x14ac:dyDescent="0.25">
      <c r="A1048" s="339">
        <v>122</v>
      </c>
      <c r="B1048" s="342" t="s">
        <v>1478</v>
      </c>
      <c r="C1048" s="359" t="s">
        <v>1470</v>
      </c>
      <c r="D1048" s="371" t="s">
        <v>1790</v>
      </c>
      <c r="E1048" s="365">
        <v>2254895.2599999998</v>
      </c>
      <c r="F1048" s="46" t="s">
        <v>1476</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98">
        <v>105431</v>
      </c>
      <c r="BL1048" s="192"/>
      <c r="BM1048" s="202"/>
      <c r="BN1048" s="211"/>
      <c r="BO1048" s="202"/>
    </row>
    <row r="1049" spans="1:67" x14ac:dyDescent="0.25">
      <c r="A1049" s="340"/>
      <c r="B1049" s="343"/>
      <c r="C1049" s="360"/>
      <c r="D1049" s="375"/>
      <c r="E1049" s="366"/>
      <c r="F1049" s="46" t="s">
        <v>1477</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98">
        <v>200000</v>
      </c>
      <c r="BL1049" s="192"/>
      <c r="BM1049" s="202">
        <v>1</v>
      </c>
      <c r="BN1049" s="211">
        <v>156423.31</v>
      </c>
      <c r="BO1049" s="202"/>
    </row>
    <row r="1050" spans="1:67" x14ac:dyDescent="0.25">
      <c r="A1050" s="340"/>
      <c r="B1050" s="343"/>
      <c r="C1050" s="360"/>
      <c r="D1050" s="375"/>
      <c r="E1050" s="366"/>
      <c r="F1050" s="46" t="s">
        <v>1479</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98">
        <v>289934</v>
      </c>
      <c r="BL1050" s="192"/>
      <c r="BM1050" s="202">
        <v>2</v>
      </c>
      <c r="BN1050" s="211">
        <v>219960</v>
      </c>
      <c r="BO1050" s="202"/>
    </row>
    <row r="1051" spans="1:67" x14ac:dyDescent="0.25">
      <c r="A1051" s="340"/>
      <c r="B1051" s="343"/>
      <c r="C1051" s="360"/>
      <c r="D1051" s="375"/>
      <c r="E1051" s="366"/>
      <c r="F1051" s="46" t="s">
        <v>1480</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98">
        <v>300000</v>
      </c>
      <c r="BL1051" s="192"/>
      <c r="BM1051" s="202"/>
      <c r="BN1051" s="211"/>
      <c r="BO1051" s="202"/>
    </row>
    <row r="1052" spans="1:67" x14ac:dyDescent="0.25">
      <c r="A1052" s="340"/>
      <c r="B1052" s="343"/>
      <c r="C1052" s="360"/>
      <c r="D1052" s="375"/>
      <c r="E1052" s="366"/>
      <c r="F1052" s="46" t="s">
        <v>1481</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98">
        <v>896159</v>
      </c>
      <c r="BL1052" s="192"/>
      <c r="BM1052" s="202">
        <v>8</v>
      </c>
      <c r="BN1052" s="211">
        <v>756095.79</v>
      </c>
      <c r="BO1052" s="202"/>
    </row>
    <row r="1053" spans="1:67" x14ac:dyDescent="0.25">
      <c r="A1053" s="340"/>
      <c r="B1053" s="343"/>
      <c r="C1053" s="360"/>
      <c r="D1053" s="375"/>
      <c r="E1053" s="366"/>
      <c r="F1053" s="136" t="s">
        <v>1788</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98">
        <v>435695</v>
      </c>
      <c r="BL1053" s="192"/>
      <c r="BM1053" s="202">
        <v>7</v>
      </c>
      <c r="BN1053" s="211">
        <v>435625.4</v>
      </c>
      <c r="BO1053" s="202"/>
    </row>
    <row r="1054" spans="1:67" x14ac:dyDescent="0.25">
      <c r="A1054" s="340"/>
      <c r="B1054" s="343"/>
      <c r="C1054" s="360"/>
      <c r="D1054" s="375"/>
      <c r="E1054" s="366"/>
      <c r="F1054" s="136" t="s">
        <v>1789</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98">
        <v>27676</v>
      </c>
      <c r="BL1054" s="192"/>
      <c r="BM1054" s="202"/>
      <c r="BN1054" s="211"/>
      <c r="BO1054" s="202"/>
    </row>
    <row r="1055" spans="1:67" x14ac:dyDescent="0.25">
      <c r="A1055" s="11"/>
      <c r="B1055" s="16" t="s">
        <v>132</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107"/>
      <c r="AZ1055" s="107"/>
      <c r="BA1055" s="107"/>
      <c r="BB1055" s="107"/>
      <c r="BC1055" s="107"/>
      <c r="BD1055" s="107"/>
      <c r="BE1055" s="107"/>
      <c r="BF1055" s="107"/>
      <c r="BG1055" s="107"/>
      <c r="BH1055" s="107"/>
      <c r="BI1055" s="107"/>
      <c r="BJ1055" s="107"/>
      <c r="BK1055" s="94">
        <f>SUM(BK1048:BK1054)</f>
        <v>2254895</v>
      </c>
      <c r="BL1055" s="193">
        <f>BK1055/E1048</f>
        <v>0.99999988469530965</v>
      </c>
      <c r="BM1055" s="202"/>
      <c r="BN1055" s="211"/>
      <c r="BO1055" s="202"/>
    </row>
    <row r="1056" spans="1:67" ht="15" customHeight="1" x14ac:dyDescent="0.25">
      <c r="A1056" s="339">
        <v>123</v>
      </c>
      <c r="B1056" s="460" t="s">
        <v>1482</v>
      </c>
      <c r="C1056" s="448" t="s">
        <v>1483</v>
      </c>
      <c r="D1056" s="381" t="s">
        <v>1771</v>
      </c>
      <c r="E1056" s="387">
        <v>2637637.31</v>
      </c>
      <c r="F1056" s="87" t="s">
        <v>1088</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6"/>
      <c r="AZ1056" s="96"/>
      <c r="BA1056" s="96"/>
      <c r="BB1056" s="96"/>
      <c r="BC1056" s="96"/>
      <c r="BD1056" s="96"/>
      <c r="BE1056" s="96"/>
      <c r="BF1056" s="96"/>
      <c r="BG1056" s="96"/>
      <c r="BH1056" s="96"/>
      <c r="BI1056" s="96"/>
      <c r="BJ1056" s="96"/>
      <c r="BK1056" s="98">
        <v>1512000</v>
      </c>
      <c r="BL1056" s="192"/>
      <c r="BM1056" s="202">
        <v>18</v>
      </c>
      <c r="BN1056" s="211">
        <v>1499719</v>
      </c>
      <c r="BO1056" s="202" t="s">
        <v>633</v>
      </c>
    </row>
    <row r="1057" spans="1:67" x14ac:dyDescent="0.25">
      <c r="A1057" s="340"/>
      <c r="B1057" s="461"/>
      <c r="C1057" s="449"/>
      <c r="D1057" s="465"/>
      <c r="E1057" s="406"/>
      <c r="F1057" s="87" t="s">
        <v>1099</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6"/>
      <c r="AZ1057" s="96"/>
      <c r="BA1057" s="96"/>
      <c r="BB1057" s="96"/>
      <c r="BC1057" s="96"/>
      <c r="BD1057" s="96"/>
      <c r="BE1057" s="96"/>
      <c r="BF1057" s="96"/>
      <c r="BG1057" s="96"/>
      <c r="BH1057" s="96"/>
      <c r="BI1057" s="96"/>
      <c r="BJ1057" s="96"/>
      <c r="BK1057" s="98">
        <v>95263</v>
      </c>
      <c r="BL1057" s="192"/>
      <c r="BM1057" s="202">
        <v>1</v>
      </c>
      <c r="BN1057" s="211">
        <v>95263</v>
      </c>
      <c r="BO1057" s="202" t="s">
        <v>114</v>
      </c>
    </row>
    <row r="1058" spans="1:67" x14ac:dyDescent="0.25">
      <c r="A1058" s="340"/>
      <c r="B1058" s="461"/>
      <c r="C1058" s="449"/>
      <c r="D1058" s="465"/>
      <c r="E1058" s="406"/>
      <c r="F1058" s="87" t="s">
        <v>1189</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6"/>
      <c r="AZ1058" s="96"/>
      <c r="BA1058" s="96"/>
      <c r="BB1058" s="96"/>
      <c r="BC1058" s="96"/>
      <c r="BD1058" s="96"/>
      <c r="BE1058" s="96"/>
      <c r="BF1058" s="96"/>
      <c r="BG1058" s="96"/>
      <c r="BH1058" s="96"/>
      <c r="BI1058" s="96"/>
      <c r="BJ1058" s="96"/>
      <c r="BK1058" s="98">
        <v>200000</v>
      </c>
      <c r="BL1058" s="192"/>
      <c r="BM1058" s="202">
        <v>4</v>
      </c>
      <c r="BN1058" s="211">
        <v>200000</v>
      </c>
      <c r="BO1058" s="202" t="s">
        <v>115</v>
      </c>
    </row>
    <row r="1059" spans="1:67" x14ac:dyDescent="0.25">
      <c r="A1059" s="340"/>
      <c r="B1059" s="461"/>
      <c r="C1059" s="449"/>
      <c r="D1059" s="465"/>
      <c r="E1059" s="406"/>
      <c r="F1059" s="87" t="s">
        <v>1191</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6"/>
      <c r="AZ1059" s="96"/>
      <c r="BA1059" s="96"/>
      <c r="BB1059" s="96"/>
      <c r="BC1059" s="96"/>
      <c r="BD1059" s="96"/>
      <c r="BE1059" s="96"/>
      <c r="BF1059" s="96"/>
      <c r="BG1059" s="96"/>
      <c r="BH1059" s="96"/>
      <c r="BI1059" s="96"/>
      <c r="BJ1059" s="96"/>
      <c r="BK1059" s="98">
        <v>0</v>
      </c>
      <c r="BL1059" s="192"/>
      <c r="BM1059" s="202"/>
      <c r="BN1059" s="211"/>
      <c r="BO1059" s="202" t="s">
        <v>634</v>
      </c>
    </row>
    <row r="1060" spans="1:67" x14ac:dyDescent="0.25">
      <c r="A1060" s="340"/>
      <c r="B1060" s="461"/>
      <c r="C1060" s="449"/>
      <c r="D1060" s="465"/>
      <c r="E1060" s="406"/>
      <c r="F1060" s="87" t="s">
        <v>1092</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6"/>
      <c r="AZ1060" s="96"/>
      <c r="BA1060" s="96"/>
      <c r="BB1060" s="96"/>
      <c r="BC1060" s="96"/>
      <c r="BD1060" s="96"/>
      <c r="BE1060" s="96"/>
      <c r="BF1060" s="96"/>
      <c r="BG1060" s="96"/>
      <c r="BH1060" s="96"/>
      <c r="BI1060" s="96"/>
      <c r="BJ1060" s="96"/>
      <c r="BK1060" s="98">
        <v>279524</v>
      </c>
      <c r="BL1060" s="192"/>
      <c r="BM1060" s="202">
        <v>4</v>
      </c>
      <c r="BN1060" s="211">
        <v>279516</v>
      </c>
      <c r="BO1060" s="202" t="s">
        <v>635</v>
      </c>
    </row>
    <row r="1061" spans="1:67" x14ac:dyDescent="0.25">
      <c r="A1061" s="340"/>
      <c r="B1061" s="461"/>
      <c r="C1061" s="449"/>
      <c r="D1061" s="465"/>
      <c r="E1061" s="406"/>
      <c r="F1061" s="87" t="s">
        <v>1413</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6"/>
      <c r="AZ1061" s="96"/>
      <c r="BA1061" s="96"/>
      <c r="BB1061" s="96"/>
      <c r="BC1061" s="96"/>
      <c r="BD1061" s="96"/>
      <c r="BE1061" s="96"/>
      <c r="BF1061" s="96"/>
      <c r="BG1061" s="96"/>
      <c r="BH1061" s="96"/>
      <c r="BI1061" s="96"/>
      <c r="BJ1061" s="96"/>
      <c r="BK1061" s="98">
        <v>180000</v>
      </c>
      <c r="BL1061" s="192"/>
      <c r="BM1061" s="202">
        <v>4</v>
      </c>
      <c r="BN1061" s="211">
        <v>160000</v>
      </c>
      <c r="BO1061" s="202" t="s">
        <v>1254</v>
      </c>
    </row>
    <row r="1062" spans="1:67" x14ac:dyDescent="0.25">
      <c r="A1062" s="340"/>
      <c r="B1062" s="461"/>
      <c r="C1062" s="449"/>
      <c r="D1062" s="465"/>
      <c r="E1062" s="406"/>
      <c r="F1062" s="87" t="s">
        <v>1216</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6"/>
      <c r="AZ1062" s="96"/>
      <c r="BA1062" s="96"/>
      <c r="BB1062" s="96"/>
      <c r="BC1062" s="96"/>
      <c r="BD1062" s="96"/>
      <c r="BE1062" s="96"/>
      <c r="BF1062" s="96"/>
      <c r="BG1062" s="96"/>
      <c r="BH1062" s="96"/>
      <c r="BI1062" s="96"/>
      <c r="BJ1062" s="96"/>
      <c r="BK1062" s="98">
        <v>113393</v>
      </c>
      <c r="BL1062" s="192"/>
      <c r="BM1062" s="202">
        <v>3</v>
      </c>
      <c r="BN1062" s="211">
        <v>113092</v>
      </c>
      <c r="BO1062" s="202" t="s">
        <v>1255</v>
      </c>
    </row>
    <row r="1063" spans="1:67" x14ac:dyDescent="0.25">
      <c r="A1063" s="340"/>
      <c r="B1063" s="461"/>
      <c r="C1063" s="449"/>
      <c r="D1063" s="465"/>
      <c r="E1063" s="406"/>
      <c r="F1063" s="87" t="s">
        <v>1324</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6"/>
      <c r="AZ1063" s="96"/>
      <c r="BA1063" s="96"/>
      <c r="BB1063" s="96"/>
      <c r="BC1063" s="96"/>
      <c r="BD1063" s="96"/>
      <c r="BE1063" s="96"/>
      <c r="BF1063" s="96"/>
      <c r="BG1063" s="96"/>
      <c r="BH1063" s="96"/>
      <c r="BI1063" s="96"/>
      <c r="BJ1063" s="96"/>
      <c r="BK1063" s="98">
        <v>117296</v>
      </c>
      <c r="BL1063" s="192"/>
      <c r="BM1063" s="202"/>
      <c r="BN1063" s="211"/>
      <c r="BO1063" s="202" t="s">
        <v>1256</v>
      </c>
    </row>
    <row r="1064" spans="1:67" x14ac:dyDescent="0.25">
      <c r="A1064" s="341"/>
      <c r="B1064" s="462"/>
      <c r="C1064" s="450"/>
      <c r="D1064" s="466"/>
      <c r="E1064" s="407"/>
      <c r="F1064" s="87" t="s">
        <v>1484</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6"/>
      <c r="AZ1064" s="96"/>
      <c r="BA1064" s="96"/>
      <c r="BB1064" s="96"/>
      <c r="BC1064" s="96"/>
      <c r="BD1064" s="96"/>
      <c r="BE1064" s="96"/>
      <c r="BF1064" s="96"/>
      <c r="BG1064" s="96"/>
      <c r="BH1064" s="96"/>
      <c r="BI1064" s="96"/>
      <c r="BJ1064" s="96"/>
      <c r="BK1064" s="98">
        <v>109784</v>
      </c>
      <c r="BL1064" s="192"/>
      <c r="BM1064" s="202"/>
      <c r="BN1064" s="211"/>
      <c r="BO1064" s="202" t="s">
        <v>1256</v>
      </c>
    </row>
    <row r="1065" spans="1:67" x14ac:dyDescent="0.25">
      <c r="A1065" s="209"/>
      <c r="B1065" s="225"/>
      <c r="C1065" s="229"/>
      <c r="D1065" s="230"/>
      <c r="E1065" s="231"/>
      <c r="F1065" s="232" t="s">
        <v>613</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6"/>
      <c r="AZ1065" s="96"/>
      <c r="BA1065" s="96"/>
      <c r="BB1065" s="96"/>
      <c r="BC1065" s="96"/>
      <c r="BD1065" s="96"/>
      <c r="BE1065" s="96"/>
      <c r="BF1065" s="96"/>
      <c r="BG1065" s="96"/>
      <c r="BH1065" s="96"/>
      <c r="BI1065" s="96"/>
      <c r="BJ1065" s="96"/>
      <c r="BK1065" s="98">
        <v>0</v>
      </c>
      <c r="BL1065" s="192"/>
      <c r="BM1065" s="202"/>
      <c r="BN1065" s="211"/>
      <c r="BO1065" s="202" t="s">
        <v>634</v>
      </c>
    </row>
    <row r="1066" spans="1:67" x14ac:dyDescent="0.25">
      <c r="A1066" s="69"/>
      <c r="B1066" s="23" t="s">
        <v>132</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107"/>
      <c r="AZ1066" s="107"/>
      <c r="BA1066" s="107"/>
      <c r="BB1066" s="107"/>
      <c r="BC1066" s="107"/>
      <c r="BD1066" s="107"/>
      <c r="BE1066" s="107"/>
      <c r="BF1066" s="107"/>
      <c r="BG1066" s="107"/>
      <c r="BH1066" s="107"/>
      <c r="BI1066" s="107"/>
      <c r="BJ1066" s="107"/>
      <c r="BK1066" s="94">
        <f>SUM(BK1056:BK1065)</f>
        <v>2607260</v>
      </c>
      <c r="BL1066" s="193">
        <f>BK1066/E1056</f>
        <v>0.98848313606846883</v>
      </c>
      <c r="BM1066" s="202"/>
      <c r="BN1066" s="211"/>
      <c r="BO1066" s="202"/>
    </row>
    <row r="1067" spans="1:67" ht="15" customHeight="1" x14ac:dyDescent="0.25">
      <c r="A1067" s="339">
        <v>124</v>
      </c>
      <c r="B1067" s="342" t="s">
        <v>1485</v>
      </c>
      <c r="C1067" s="362" t="s">
        <v>1486</v>
      </c>
      <c r="D1067" s="381" t="s">
        <v>1772</v>
      </c>
      <c r="E1067" s="368">
        <v>3451559.5100000007</v>
      </c>
      <c r="F1067" s="46" t="s">
        <v>1365</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7"/>
      <c r="AZ1067" s="97"/>
      <c r="BA1067" s="97"/>
      <c r="BB1067" s="97"/>
      <c r="BC1067" s="97"/>
      <c r="BD1067" s="97"/>
      <c r="BE1067" s="97"/>
      <c r="BF1067" s="97"/>
      <c r="BG1067" s="97"/>
      <c r="BH1067" s="97"/>
      <c r="BI1067" s="97"/>
      <c r="BJ1067" s="97"/>
      <c r="BK1067" s="98">
        <v>118701</v>
      </c>
      <c r="BL1067" s="192"/>
      <c r="BM1067" s="202"/>
      <c r="BN1067" s="211"/>
      <c r="BO1067" s="202"/>
    </row>
    <row r="1068" spans="1:67" x14ac:dyDescent="0.25">
      <c r="A1068" s="340"/>
      <c r="B1068" s="348"/>
      <c r="C1068" s="357"/>
      <c r="D1068" s="357"/>
      <c r="E1068" s="369"/>
      <c r="F1068" s="46" t="s">
        <v>1284</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7"/>
      <c r="AZ1068" s="97"/>
      <c r="BA1068" s="97"/>
      <c r="BB1068" s="97"/>
      <c r="BC1068" s="97"/>
      <c r="BD1068" s="97"/>
      <c r="BE1068" s="97"/>
      <c r="BF1068" s="97"/>
      <c r="BG1068" s="97"/>
      <c r="BH1068" s="97"/>
      <c r="BI1068" s="97"/>
      <c r="BJ1068" s="97"/>
      <c r="BK1068" s="98">
        <v>29675</v>
      </c>
      <c r="BL1068" s="192"/>
      <c r="BM1068" s="202"/>
      <c r="BN1068" s="211"/>
      <c r="BO1068" s="202"/>
    </row>
    <row r="1069" spans="1:67" x14ac:dyDescent="0.25">
      <c r="A1069" s="340"/>
      <c r="B1069" s="348"/>
      <c r="C1069" s="357"/>
      <c r="D1069" s="357"/>
      <c r="E1069" s="369"/>
      <c r="F1069" s="46" t="s">
        <v>1366</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7"/>
      <c r="AZ1069" s="97"/>
      <c r="BA1069" s="97"/>
      <c r="BB1069" s="97"/>
      <c r="BC1069" s="97"/>
      <c r="BD1069" s="97"/>
      <c r="BE1069" s="97"/>
      <c r="BF1069" s="97"/>
      <c r="BG1069" s="97"/>
      <c r="BH1069" s="97"/>
      <c r="BI1069" s="97"/>
      <c r="BJ1069" s="97"/>
      <c r="BK1069" s="98">
        <v>225478</v>
      </c>
      <c r="BL1069" s="192"/>
      <c r="BM1069" s="202">
        <v>4</v>
      </c>
      <c r="BN1069" s="211">
        <v>193578</v>
      </c>
      <c r="BO1069" s="202"/>
    </row>
    <row r="1070" spans="1:67" x14ac:dyDescent="0.25">
      <c r="A1070" s="340"/>
      <c r="B1070" s="348"/>
      <c r="C1070" s="357"/>
      <c r="D1070" s="357"/>
      <c r="E1070" s="369"/>
      <c r="F1070" s="46" t="s">
        <v>1110</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7"/>
      <c r="AZ1070" s="97"/>
      <c r="BA1070" s="97"/>
      <c r="BB1070" s="97"/>
      <c r="BC1070" s="97"/>
      <c r="BD1070" s="97"/>
      <c r="BE1070" s="97"/>
      <c r="BF1070" s="97"/>
      <c r="BG1070" s="97"/>
      <c r="BH1070" s="97"/>
      <c r="BI1070" s="97"/>
      <c r="BJ1070" s="97"/>
      <c r="BK1070" s="98">
        <v>285030</v>
      </c>
      <c r="BL1070" s="192"/>
      <c r="BM1070" s="202">
        <v>1</v>
      </c>
      <c r="BN1070" s="211">
        <v>15000</v>
      </c>
      <c r="BO1070" s="202" t="s">
        <v>860</v>
      </c>
    </row>
    <row r="1071" spans="1:67" x14ac:dyDescent="0.25">
      <c r="A1071" s="340"/>
      <c r="B1071" s="348"/>
      <c r="C1071" s="357"/>
      <c r="D1071" s="357"/>
      <c r="E1071" s="369"/>
      <c r="F1071" s="46" t="s">
        <v>1368</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7"/>
      <c r="AZ1071" s="97"/>
      <c r="BA1071" s="97"/>
      <c r="BB1071" s="97"/>
      <c r="BC1071" s="97"/>
      <c r="BD1071" s="97"/>
      <c r="BE1071" s="97"/>
      <c r="BF1071" s="97"/>
      <c r="BG1071" s="97"/>
      <c r="BH1071" s="97"/>
      <c r="BI1071" s="97"/>
      <c r="BJ1071" s="97"/>
      <c r="BK1071" s="98">
        <v>355946</v>
      </c>
      <c r="BL1071" s="192"/>
      <c r="BM1071" s="202">
        <v>3</v>
      </c>
      <c r="BN1071" s="211">
        <v>60000</v>
      </c>
      <c r="BO1071" s="202" t="s">
        <v>349</v>
      </c>
    </row>
    <row r="1072" spans="1:67" x14ac:dyDescent="0.25">
      <c r="A1072" s="340"/>
      <c r="B1072" s="348"/>
      <c r="C1072" s="357"/>
      <c r="D1072" s="357"/>
      <c r="E1072" s="369"/>
      <c r="F1072" s="46" t="s">
        <v>1238</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7"/>
      <c r="AZ1072" s="97"/>
      <c r="BA1072" s="97"/>
      <c r="BB1072" s="97"/>
      <c r="BC1072" s="97"/>
      <c r="BD1072" s="97"/>
      <c r="BE1072" s="97"/>
      <c r="BF1072" s="97"/>
      <c r="BG1072" s="97"/>
      <c r="BH1072" s="97"/>
      <c r="BI1072" s="97"/>
      <c r="BJ1072" s="97"/>
      <c r="BK1072" s="98">
        <v>35640</v>
      </c>
      <c r="BL1072" s="192"/>
      <c r="BM1072" s="202"/>
      <c r="BN1072" s="211"/>
      <c r="BO1072" s="202"/>
    </row>
    <row r="1073" spans="1:67" x14ac:dyDescent="0.25">
      <c r="A1073" s="340"/>
      <c r="B1073" s="348"/>
      <c r="C1073" s="357"/>
      <c r="D1073" s="357"/>
      <c r="E1073" s="369"/>
      <c r="F1073" s="46" t="s">
        <v>1132</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7"/>
      <c r="AZ1073" s="97"/>
      <c r="BA1073" s="97"/>
      <c r="BB1073" s="97"/>
      <c r="BC1073" s="97"/>
      <c r="BD1073" s="97"/>
      <c r="BE1073" s="97"/>
      <c r="BF1073" s="97"/>
      <c r="BG1073" s="97"/>
      <c r="BH1073" s="97"/>
      <c r="BI1073" s="97"/>
      <c r="BJ1073" s="97"/>
      <c r="BK1073" s="98">
        <v>213657</v>
      </c>
      <c r="BL1073" s="192"/>
      <c r="BM1073" s="202">
        <v>17</v>
      </c>
      <c r="BN1073" s="211">
        <v>550000</v>
      </c>
      <c r="BO1073" s="202" t="s">
        <v>1075</v>
      </c>
    </row>
    <row r="1074" spans="1:67" x14ac:dyDescent="0.25">
      <c r="A1074" s="340"/>
      <c r="B1074" s="348"/>
      <c r="C1074" s="357"/>
      <c r="D1074" s="357"/>
      <c r="E1074" s="369"/>
      <c r="F1074" s="46" t="s">
        <v>1133</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7"/>
      <c r="AZ1074" s="97"/>
      <c r="BA1074" s="97"/>
      <c r="BB1074" s="97"/>
      <c r="BC1074" s="97"/>
      <c r="BD1074" s="97"/>
      <c r="BE1074" s="97"/>
      <c r="BF1074" s="97"/>
      <c r="BG1074" s="97"/>
      <c r="BH1074" s="97"/>
      <c r="BI1074" s="97"/>
      <c r="BJ1074" s="97"/>
      <c r="BK1074" s="98">
        <v>356083</v>
      </c>
      <c r="BL1074" s="192"/>
      <c r="BM1074" s="202">
        <v>5</v>
      </c>
      <c r="BN1074" s="211">
        <v>282719</v>
      </c>
      <c r="BO1074" s="202"/>
    </row>
    <row r="1075" spans="1:67" x14ac:dyDescent="0.25">
      <c r="A1075" s="340"/>
      <c r="B1075" s="348"/>
      <c r="C1075" s="357"/>
      <c r="D1075" s="357"/>
      <c r="E1075" s="369"/>
      <c r="F1075" s="46" t="s">
        <v>1111</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7"/>
      <c r="AZ1075" s="97"/>
      <c r="BA1075" s="97"/>
      <c r="BB1075" s="97"/>
      <c r="BC1075" s="97"/>
      <c r="BD1075" s="97"/>
      <c r="BE1075" s="97"/>
      <c r="BF1075" s="97"/>
      <c r="BG1075" s="97"/>
      <c r="BH1075" s="97"/>
      <c r="BI1075" s="97"/>
      <c r="BJ1075" s="97"/>
      <c r="BK1075" s="98">
        <v>1760155</v>
      </c>
      <c r="BL1075" s="192"/>
      <c r="BM1075" s="202">
        <v>25</v>
      </c>
      <c r="BN1075" s="211">
        <v>1817807</v>
      </c>
      <c r="BO1075" s="202" t="s">
        <v>1257</v>
      </c>
    </row>
    <row r="1076" spans="1:67" x14ac:dyDescent="0.25">
      <c r="A1076" s="340"/>
      <c r="B1076" s="348"/>
      <c r="C1076" s="357"/>
      <c r="D1076" s="357"/>
      <c r="E1076" s="369"/>
      <c r="F1076" s="46" t="s">
        <v>1136</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7"/>
      <c r="AZ1076" s="97"/>
      <c r="BA1076" s="97"/>
      <c r="BB1076" s="97"/>
      <c r="BC1076" s="97"/>
      <c r="BD1076" s="97"/>
      <c r="BE1076" s="97"/>
      <c r="BF1076" s="97"/>
      <c r="BG1076" s="97"/>
      <c r="BH1076" s="97"/>
      <c r="BI1076" s="97"/>
      <c r="BJ1076" s="97"/>
      <c r="BK1076" s="98">
        <v>35597</v>
      </c>
      <c r="BL1076" s="192"/>
      <c r="BM1076" s="202"/>
      <c r="BN1076" s="211"/>
      <c r="BO1076" s="202"/>
    </row>
    <row r="1077" spans="1:67" x14ac:dyDescent="0.25">
      <c r="A1077" s="340"/>
      <c r="B1077" s="348"/>
      <c r="C1077" s="357"/>
      <c r="D1077" s="357"/>
      <c r="E1077" s="369"/>
      <c r="F1077" s="46" t="s">
        <v>1292</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7"/>
      <c r="AZ1077" s="97"/>
      <c r="BA1077" s="97"/>
      <c r="BB1077" s="97"/>
      <c r="BC1077" s="97"/>
      <c r="BD1077" s="97"/>
      <c r="BE1077" s="97"/>
      <c r="BF1077" s="97"/>
      <c r="BG1077" s="97"/>
      <c r="BH1077" s="97"/>
      <c r="BI1077" s="97"/>
      <c r="BJ1077" s="97"/>
      <c r="BK1077" s="98">
        <v>23744</v>
      </c>
      <c r="BL1077" s="192"/>
      <c r="BM1077" s="202"/>
      <c r="BN1077" s="211"/>
      <c r="BO1077" s="202"/>
    </row>
    <row r="1078" spans="1:67" x14ac:dyDescent="0.25">
      <c r="A1078" s="341"/>
      <c r="B1078" s="349"/>
      <c r="C1078" s="358"/>
      <c r="D1078" s="358"/>
      <c r="E1078" s="370"/>
      <c r="F1078" s="46" t="s">
        <v>1487</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7"/>
      <c r="AZ1078" s="97"/>
      <c r="BA1078" s="97"/>
      <c r="BB1078" s="97"/>
      <c r="BC1078" s="97"/>
      <c r="BD1078" s="97"/>
      <c r="BE1078" s="97"/>
      <c r="BF1078" s="97"/>
      <c r="BG1078" s="97"/>
      <c r="BH1078" s="97"/>
      <c r="BI1078" s="97"/>
      <c r="BJ1078" s="97"/>
      <c r="BK1078" s="98">
        <v>11853</v>
      </c>
      <c r="BL1078" s="192"/>
      <c r="BM1078" s="202"/>
      <c r="BN1078" s="211"/>
      <c r="BO1078" s="202"/>
    </row>
    <row r="1079" spans="1:67" x14ac:dyDescent="0.25">
      <c r="A1079" s="69"/>
      <c r="B1079" s="23" t="s">
        <v>132</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107"/>
      <c r="AZ1079" s="107"/>
      <c r="BA1079" s="107"/>
      <c r="BB1079" s="107"/>
      <c r="BC1079" s="107"/>
      <c r="BD1079" s="107"/>
      <c r="BE1079" s="107"/>
      <c r="BF1079" s="107"/>
      <c r="BG1079" s="107"/>
      <c r="BH1079" s="107"/>
      <c r="BI1079" s="107"/>
      <c r="BJ1079" s="107"/>
      <c r="BK1079" s="94">
        <f>SUM(BK1067:BK1078)</f>
        <v>3451559</v>
      </c>
      <c r="BL1079" s="193">
        <f>BK1079/E1067</f>
        <v>0.99999985224070476</v>
      </c>
      <c r="BM1079" s="202"/>
      <c r="BN1079" s="211"/>
      <c r="BO1079" s="202"/>
    </row>
    <row r="1080" spans="1:67" ht="15" customHeight="1" x14ac:dyDescent="0.25">
      <c r="A1080" s="339">
        <v>125</v>
      </c>
      <c r="B1080" s="460" t="s">
        <v>1491</v>
      </c>
      <c r="C1080" s="448" t="s">
        <v>1492</v>
      </c>
      <c r="D1080" s="381" t="s">
        <v>1773</v>
      </c>
      <c r="E1080" s="387">
        <v>1874182.31</v>
      </c>
      <c r="F1080" s="87" t="s">
        <v>1488</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1"/>
      <c r="AZ1080" s="91"/>
      <c r="BA1080" s="91"/>
      <c r="BB1080" s="91"/>
      <c r="BC1080" s="91"/>
      <c r="BD1080" s="91"/>
      <c r="BE1080" s="91"/>
      <c r="BF1080" s="91"/>
      <c r="BG1080" s="91"/>
      <c r="BH1080" s="91"/>
      <c r="BI1080" s="91"/>
      <c r="BJ1080" s="91"/>
      <c r="BK1080" s="98">
        <f>SUM(G1080:N1080)</f>
        <v>1057422</v>
      </c>
      <c r="BL1080" s="192"/>
      <c r="BM1080" s="202">
        <v>14</v>
      </c>
      <c r="BN1080" s="211">
        <v>957327.54</v>
      </c>
      <c r="BO1080" s="202"/>
    </row>
    <row r="1081" spans="1:67" x14ac:dyDescent="0.25">
      <c r="A1081" s="340"/>
      <c r="B1081" s="408"/>
      <c r="C1081" s="408"/>
      <c r="D1081" s="408"/>
      <c r="E1081" s="388"/>
      <c r="F1081" s="87" t="s">
        <v>1489</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1"/>
      <c r="AZ1081" s="91"/>
      <c r="BA1081" s="91"/>
      <c r="BB1081" s="91"/>
      <c r="BC1081" s="91"/>
      <c r="BD1081" s="91"/>
      <c r="BE1081" s="91"/>
      <c r="BF1081" s="91"/>
      <c r="BG1081" s="91"/>
      <c r="BH1081" s="91"/>
      <c r="BI1081" s="91"/>
      <c r="BJ1081" s="91"/>
      <c r="BK1081" s="98">
        <v>220000</v>
      </c>
      <c r="BL1081" s="192"/>
      <c r="BM1081" s="202">
        <v>3</v>
      </c>
      <c r="BN1081" s="211">
        <v>210000</v>
      </c>
      <c r="BO1081" s="202"/>
    </row>
    <row r="1082" spans="1:67" x14ac:dyDescent="0.25">
      <c r="A1082" s="340"/>
      <c r="B1082" s="408"/>
      <c r="C1082" s="408"/>
      <c r="D1082" s="408"/>
      <c r="E1082" s="388"/>
      <c r="F1082" s="87" t="s">
        <v>1490</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1"/>
      <c r="AZ1082" s="91"/>
      <c r="BA1082" s="91"/>
      <c r="BB1082" s="91"/>
      <c r="BC1082" s="91"/>
      <c r="BD1082" s="91"/>
      <c r="BE1082" s="91"/>
      <c r="BF1082" s="91"/>
      <c r="BG1082" s="91"/>
      <c r="BH1082" s="91"/>
      <c r="BI1082" s="91"/>
      <c r="BJ1082" s="91"/>
      <c r="BK1082" s="98">
        <v>8000</v>
      </c>
      <c r="BL1082" s="192"/>
      <c r="BM1082" s="202"/>
      <c r="BN1082" s="211"/>
      <c r="BO1082" s="202"/>
    </row>
    <row r="1083" spans="1:67" x14ac:dyDescent="0.25">
      <c r="A1083" s="340"/>
      <c r="B1083" s="408"/>
      <c r="C1083" s="408"/>
      <c r="D1083" s="408"/>
      <c r="E1083" s="388"/>
      <c r="F1083" s="87" t="s">
        <v>1493</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1"/>
      <c r="AZ1083" s="91"/>
      <c r="BA1083" s="91"/>
      <c r="BB1083" s="91"/>
      <c r="BC1083" s="91"/>
      <c r="BD1083" s="91"/>
      <c r="BE1083" s="91"/>
      <c r="BF1083" s="91"/>
      <c r="BG1083" s="91"/>
      <c r="BH1083" s="91"/>
      <c r="BI1083" s="91"/>
      <c r="BJ1083" s="91"/>
      <c r="BK1083" s="98">
        <f>SUM(G1083:N1083)</f>
        <v>211268</v>
      </c>
      <c r="BL1083" s="192"/>
      <c r="BM1083" s="202">
        <v>11</v>
      </c>
      <c r="BN1083" s="211">
        <v>165000</v>
      </c>
      <c r="BO1083" s="202"/>
    </row>
    <row r="1084" spans="1:67" x14ac:dyDescent="0.25">
      <c r="A1084" s="340"/>
      <c r="B1084" s="408"/>
      <c r="C1084" s="408"/>
      <c r="D1084" s="408"/>
      <c r="E1084" s="388"/>
      <c r="F1084" s="87" t="s">
        <v>1494</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1"/>
      <c r="AZ1084" s="91"/>
      <c r="BA1084" s="91"/>
      <c r="BB1084" s="91"/>
      <c r="BC1084" s="91"/>
      <c r="BD1084" s="91"/>
      <c r="BE1084" s="91"/>
      <c r="BF1084" s="91"/>
      <c r="BG1084" s="91"/>
      <c r="BH1084" s="91"/>
      <c r="BI1084" s="91"/>
      <c r="BJ1084" s="91"/>
      <c r="BK1084" s="98">
        <v>70390</v>
      </c>
      <c r="BL1084" s="192"/>
      <c r="BM1084" s="202"/>
      <c r="BN1084" s="211"/>
      <c r="BO1084" s="202"/>
    </row>
    <row r="1085" spans="1:67" x14ac:dyDescent="0.25">
      <c r="A1085" s="340"/>
      <c r="B1085" s="408"/>
      <c r="C1085" s="408"/>
      <c r="D1085" s="408"/>
      <c r="E1085" s="388"/>
      <c r="F1085" s="87" t="s">
        <v>1495</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1"/>
      <c r="AZ1085" s="91"/>
      <c r="BA1085" s="91"/>
      <c r="BB1085" s="91"/>
      <c r="BC1085" s="91"/>
      <c r="BD1085" s="91"/>
      <c r="BE1085" s="91"/>
      <c r="BF1085" s="91"/>
      <c r="BG1085" s="91"/>
      <c r="BH1085" s="91"/>
      <c r="BI1085" s="91"/>
      <c r="BJ1085" s="91"/>
      <c r="BK1085" s="98">
        <v>21143</v>
      </c>
      <c r="BL1085" s="192"/>
      <c r="BM1085" s="202"/>
      <c r="BN1085" s="211"/>
      <c r="BO1085" s="202"/>
    </row>
    <row r="1086" spans="1:67" x14ac:dyDescent="0.25">
      <c r="A1086" s="340"/>
      <c r="B1086" s="408"/>
      <c r="C1086" s="408"/>
      <c r="D1086" s="408"/>
      <c r="E1086" s="388"/>
      <c r="F1086" s="87" t="s">
        <v>1496</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1"/>
      <c r="AZ1086" s="91"/>
      <c r="BA1086" s="91"/>
      <c r="BB1086" s="91"/>
      <c r="BC1086" s="91"/>
      <c r="BD1086" s="91"/>
      <c r="BE1086" s="91"/>
      <c r="BF1086" s="91"/>
      <c r="BG1086" s="91"/>
      <c r="BH1086" s="91"/>
      <c r="BI1086" s="91"/>
      <c r="BJ1086" s="91"/>
      <c r="BK1086" s="98">
        <v>4250</v>
      </c>
      <c r="BL1086" s="192"/>
      <c r="BM1086" s="202"/>
      <c r="BN1086" s="211"/>
      <c r="BO1086" s="202"/>
    </row>
    <row r="1087" spans="1:67" x14ac:dyDescent="0.25">
      <c r="A1087" s="341"/>
      <c r="B1087" s="409"/>
      <c r="C1087" s="409"/>
      <c r="D1087" s="409"/>
      <c r="E1087" s="389"/>
      <c r="F1087" s="89" t="s">
        <v>1365</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1"/>
      <c r="AZ1087" s="91"/>
      <c r="BA1087" s="91"/>
      <c r="BB1087" s="91"/>
      <c r="BC1087" s="91"/>
      <c r="BD1087" s="91"/>
      <c r="BE1087" s="91"/>
      <c r="BF1087" s="91"/>
      <c r="BG1087" s="91"/>
      <c r="BH1087" s="91"/>
      <c r="BI1087" s="91"/>
      <c r="BJ1087" s="91"/>
      <c r="BK1087" s="98">
        <v>281709</v>
      </c>
      <c r="BL1087" s="192"/>
      <c r="BM1087" s="202"/>
      <c r="BN1087" s="211"/>
      <c r="BO1087" s="202"/>
    </row>
    <row r="1088" spans="1:67" x14ac:dyDescent="0.25">
      <c r="A1088" s="69"/>
      <c r="B1088" s="23" t="s">
        <v>132</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107"/>
      <c r="AZ1088" s="107"/>
      <c r="BA1088" s="107"/>
      <c r="BB1088" s="107"/>
      <c r="BC1088" s="107"/>
      <c r="BD1088" s="107"/>
      <c r="BE1088" s="107"/>
      <c r="BF1088" s="107"/>
      <c r="BG1088" s="107"/>
      <c r="BH1088" s="107"/>
      <c r="BI1088" s="107"/>
      <c r="BJ1088" s="107"/>
      <c r="BK1088" s="94">
        <f>SUM(BK1080:BK1087)</f>
        <v>1874182</v>
      </c>
      <c r="BL1088" s="193">
        <f>BK1088/E1080</f>
        <v>0.99999983459453312</v>
      </c>
      <c r="BM1088" s="202"/>
      <c r="BN1088" s="211"/>
      <c r="BO1088" s="202"/>
    </row>
    <row r="1089" spans="1:67" x14ac:dyDescent="0.25">
      <c r="A1089" s="339">
        <v>126</v>
      </c>
      <c r="B1089" s="342" t="s">
        <v>1497</v>
      </c>
      <c r="C1089" s="359" t="s">
        <v>1498</v>
      </c>
      <c r="D1089" s="371" t="s">
        <v>1818</v>
      </c>
      <c r="E1089" s="365">
        <v>2452838.88</v>
      </c>
      <c r="F1089" s="7" t="s">
        <v>1094</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6"/>
      <c r="AZ1089" s="96"/>
      <c r="BA1089" s="96"/>
      <c r="BB1089" s="96"/>
      <c r="BC1089" s="96"/>
      <c r="BD1089" s="96"/>
      <c r="BE1089" s="96"/>
      <c r="BF1089" s="96"/>
      <c r="BG1089" s="96"/>
      <c r="BH1089" s="96"/>
      <c r="BI1089" s="96"/>
      <c r="BJ1089" s="96"/>
      <c r="BK1089" s="98">
        <v>669833.07999999996</v>
      </c>
      <c r="BL1089" s="192"/>
      <c r="BM1089" s="202">
        <v>11</v>
      </c>
      <c r="BN1089" s="211">
        <v>668313</v>
      </c>
      <c r="BO1089" s="202" t="s">
        <v>1006</v>
      </c>
    </row>
    <row r="1090" spans="1:67" x14ac:dyDescent="0.25">
      <c r="A1090" s="340"/>
      <c r="B1090" s="343"/>
      <c r="C1090" s="360"/>
      <c r="D1090" s="414"/>
      <c r="E1090" s="366"/>
      <c r="F1090" s="7" t="s">
        <v>1814</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6"/>
      <c r="AZ1090" s="96"/>
      <c r="BA1090" s="96"/>
      <c r="BB1090" s="96"/>
      <c r="BC1090" s="96"/>
      <c r="BD1090" s="96"/>
      <c r="BE1090" s="96"/>
      <c r="BF1090" s="96"/>
      <c r="BG1090" s="96"/>
      <c r="BH1090" s="96"/>
      <c r="BI1090" s="96"/>
      <c r="BJ1090" s="96"/>
      <c r="BK1090" s="98">
        <v>385419.47</v>
      </c>
      <c r="BL1090" s="192"/>
      <c r="BM1090" s="202">
        <v>7</v>
      </c>
      <c r="BN1090" s="211">
        <v>260000</v>
      </c>
      <c r="BO1090" s="202" t="s">
        <v>77</v>
      </c>
    </row>
    <row r="1091" spans="1:67" x14ac:dyDescent="0.25">
      <c r="A1091" s="340"/>
      <c r="B1091" s="343"/>
      <c r="C1091" s="360"/>
      <c r="D1091" s="414"/>
      <c r="E1091" s="366"/>
      <c r="F1091" s="7" t="s">
        <v>1096</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6"/>
      <c r="AZ1091" s="96"/>
      <c r="BA1091" s="96"/>
      <c r="BB1091" s="96"/>
      <c r="BC1091" s="96"/>
      <c r="BD1091" s="96"/>
      <c r="BE1091" s="96"/>
      <c r="BF1091" s="96"/>
      <c r="BG1091" s="96"/>
      <c r="BH1091" s="96"/>
      <c r="BI1091" s="96"/>
      <c r="BJ1091" s="96"/>
      <c r="BK1091" s="98">
        <v>179889.6</v>
      </c>
      <c r="BL1091" s="192"/>
      <c r="BM1091" s="202">
        <v>3</v>
      </c>
      <c r="BN1091" s="211">
        <v>170000</v>
      </c>
      <c r="BO1091" s="202" t="s">
        <v>1007</v>
      </c>
    </row>
    <row r="1092" spans="1:67" x14ac:dyDescent="0.25">
      <c r="A1092" s="340"/>
      <c r="B1092" s="343"/>
      <c r="C1092" s="360"/>
      <c r="D1092" s="414"/>
      <c r="E1092" s="366"/>
      <c r="F1092" s="7" t="s">
        <v>1499</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6"/>
      <c r="AZ1092" s="96"/>
      <c r="BA1092" s="96"/>
      <c r="BB1092" s="96"/>
      <c r="BC1092" s="96"/>
      <c r="BD1092" s="96"/>
      <c r="BE1092" s="96"/>
      <c r="BF1092" s="96"/>
      <c r="BG1092" s="96"/>
      <c r="BH1092" s="96"/>
      <c r="BI1092" s="96"/>
      <c r="BJ1092" s="96"/>
      <c r="BK1092" s="98">
        <v>256946.31</v>
      </c>
      <c r="BL1092" s="192"/>
      <c r="BM1092" s="202">
        <v>2</v>
      </c>
      <c r="BN1092" s="211">
        <v>256675</v>
      </c>
      <c r="BO1092" s="202" t="s">
        <v>1008</v>
      </c>
    </row>
    <row r="1093" spans="1:67" x14ac:dyDescent="0.25">
      <c r="A1093" s="340"/>
      <c r="B1093" s="343"/>
      <c r="C1093" s="360"/>
      <c r="D1093" s="414"/>
      <c r="E1093" s="366"/>
      <c r="F1093" s="7" t="s">
        <v>1815</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6"/>
      <c r="AZ1093" s="96"/>
      <c r="BA1093" s="96"/>
      <c r="BB1093" s="96"/>
      <c r="BC1093" s="96"/>
      <c r="BD1093" s="96"/>
      <c r="BE1093" s="96"/>
      <c r="BF1093" s="96"/>
      <c r="BG1093" s="96"/>
      <c r="BH1093" s="96"/>
      <c r="BI1093" s="96"/>
      <c r="BJ1093" s="96"/>
      <c r="BK1093" s="98">
        <v>44989.38</v>
      </c>
      <c r="BL1093" s="192"/>
      <c r="BM1093" s="202">
        <v>1</v>
      </c>
      <c r="BN1093" s="211">
        <v>29397</v>
      </c>
      <c r="BO1093" s="202" t="s">
        <v>813</v>
      </c>
    </row>
    <row r="1094" spans="1:67" x14ac:dyDescent="0.25">
      <c r="A1094" s="340"/>
      <c r="B1094" s="343"/>
      <c r="C1094" s="360"/>
      <c r="D1094" s="414"/>
      <c r="E1094" s="366"/>
      <c r="F1094" s="7" t="s">
        <v>1816</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6"/>
      <c r="AZ1094" s="96"/>
      <c r="BA1094" s="96"/>
      <c r="BB1094" s="96"/>
      <c r="BC1094" s="96"/>
      <c r="BD1094" s="96"/>
      <c r="BE1094" s="96"/>
      <c r="BF1094" s="96"/>
      <c r="BG1094" s="96"/>
      <c r="BH1094" s="96"/>
      <c r="BI1094" s="96"/>
      <c r="BJ1094" s="96"/>
      <c r="BK1094" s="98">
        <v>276159.52</v>
      </c>
      <c r="BL1094" s="192"/>
      <c r="BM1094" s="202">
        <v>1</v>
      </c>
      <c r="BN1094" s="211">
        <v>109844</v>
      </c>
      <c r="BO1094" s="202"/>
    </row>
    <row r="1095" spans="1:67" x14ac:dyDescent="0.25">
      <c r="A1095" s="340"/>
      <c r="B1095" s="343"/>
      <c r="C1095" s="360"/>
      <c r="D1095" s="414"/>
      <c r="E1095" s="366"/>
      <c r="F1095" s="7" t="s">
        <v>1500</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6"/>
      <c r="AZ1095" s="96"/>
      <c r="BA1095" s="96"/>
      <c r="BB1095" s="96"/>
      <c r="BC1095" s="96"/>
      <c r="BD1095" s="96"/>
      <c r="BE1095" s="96"/>
      <c r="BF1095" s="96"/>
      <c r="BG1095" s="96"/>
      <c r="BH1095" s="96"/>
      <c r="BI1095" s="96"/>
      <c r="BJ1095" s="96"/>
      <c r="BK1095" s="98">
        <v>256946.31</v>
      </c>
      <c r="BL1095" s="192"/>
      <c r="BM1095" s="202">
        <v>5</v>
      </c>
      <c r="BN1095" s="211">
        <v>233597</v>
      </c>
      <c r="BO1095" s="202" t="s">
        <v>814</v>
      </c>
    </row>
    <row r="1096" spans="1:67" x14ac:dyDescent="0.25">
      <c r="A1096" s="340"/>
      <c r="B1096" s="343"/>
      <c r="C1096" s="360"/>
      <c r="D1096" s="414"/>
      <c r="E1096" s="366"/>
      <c r="F1096" s="7" t="s">
        <v>1501</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6"/>
      <c r="AZ1096" s="96"/>
      <c r="BA1096" s="96"/>
      <c r="BB1096" s="96"/>
      <c r="BC1096" s="96"/>
      <c r="BD1096" s="96"/>
      <c r="BE1096" s="96"/>
      <c r="BF1096" s="96"/>
      <c r="BG1096" s="96"/>
      <c r="BH1096" s="96"/>
      <c r="BI1096" s="96"/>
      <c r="BJ1096" s="96"/>
      <c r="BK1096" s="98">
        <v>256946.31</v>
      </c>
      <c r="BL1096" s="192"/>
      <c r="BM1096" s="202">
        <v>1</v>
      </c>
      <c r="BN1096" s="211">
        <v>39515</v>
      </c>
      <c r="BO1096" s="202"/>
    </row>
    <row r="1097" spans="1:67" x14ac:dyDescent="0.25">
      <c r="A1097" s="340"/>
      <c r="B1097" s="343"/>
      <c r="C1097" s="360"/>
      <c r="D1097" s="414"/>
      <c r="E1097" s="366"/>
      <c r="F1097" s="7" t="s">
        <v>1817</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6"/>
      <c r="AZ1097" s="96"/>
      <c r="BA1097" s="96"/>
      <c r="BB1097" s="96"/>
      <c r="BC1097" s="96"/>
      <c r="BD1097" s="96"/>
      <c r="BE1097" s="96"/>
      <c r="BF1097" s="96"/>
      <c r="BG1097" s="96"/>
      <c r="BH1097" s="96"/>
      <c r="BI1097" s="96"/>
      <c r="BJ1097" s="96"/>
      <c r="BK1097" s="98">
        <v>125708</v>
      </c>
      <c r="BL1097" s="192"/>
      <c r="BM1097" s="202"/>
      <c r="BN1097" s="211"/>
      <c r="BO1097" s="202" t="s">
        <v>1009</v>
      </c>
    </row>
    <row r="1098" spans="1:67" x14ac:dyDescent="0.25">
      <c r="A1098" s="69"/>
      <c r="B1098" s="23" t="s">
        <v>132</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107"/>
      <c r="AZ1098" s="107"/>
      <c r="BA1098" s="107"/>
      <c r="BB1098" s="107"/>
      <c r="BC1098" s="107"/>
      <c r="BD1098" s="107"/>
      <c r="BE1098" s="107"/>
      <c r="BF1098" s="107"/>
      <c r="BG1098" s="107"/>
      <c r="BH1098" s="107"/>
      <c r="BI1098" s="107"/>
      <c r="BJ1098" s="107"/>
      <c r="BK1098" s="94">
        <f>SUM(BK1089:BK1097)</f>
        <v>2452837.98</v>
      </c>
      <c r="BL1098" s="193">
        <f>BK1098/E1089</f>
        <v>0.99999963307822326</v>
      </c>
      <c r="BM1098" s="202"/>
      <c r="BN1098" s="211"/>
      <c r="BO1098" s="202"/>
    </row>
    <row r="1099" spans="1:67" ht="15" customHeight="1" x14ac:dyDescent="0.25">
      <c r="A1099" s="339">
        <v>127</v>
      </c>
      <c r="B1099" s="342" t="s">
        <v>1503</v>
      </c>
      <c r="C1099" s="359" t="s">
        <v>1504</v>
      </c>
      <c r="D1099" s="371" t="s">
        <v>1819</v>
      </c>
      <c r="E1099" s="365">
        <v>2387074.31</v>
      </c>
      <c r="F1099" s="7" t="s">
        <v>1401</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6"/>
      <c r="AZ1099" s="96"/>
      <c r="BA1099" s="96"/>
      <c r="BB1099" s="96"/>
      <c r="BC1099" s="96"/>
      <c r="BD1099" s="96"/>
      <c r="BE1099" s="96"/>
      <c r="BF1099" s="96"/>
      <c r="BG1099" s="96"/>
      <c r="BH1099" s="96"/>
      <c r="BI1099" s="96"/>
      <c r="BJ1099" s="96"/>
      <c r="BK1099" s="98">
        <v>201213</v>
      </c>
      <c r="BL1099" s="192"/>
      <c r="BM1099" s="202">
        <v>2</v>
      </c>
      <c r="BN1099" s="211">
        <v>177414</v>
      </c>
      <c r="BO1099" s="202" t="s">
        <v>970</v>
      </c>
    </row>
    <row r="1100" spans="1:67" x14ac:dyDescent="0.25">
      <c r="A1100" s="340"/>
      <c r="B1100" s="343"/>
      <c r="C1100" s="360"/>
      <c r="D1100" s="375"/>
      <c r="E1100" s="366"/>
      <c r="F1100" s="7" t="s">
        <v>1502</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6"/>
      <c r="AZ1100" s="96"/>
      <c r="BA1100" s="96"/>
      <c r="BB1100" s="96"/>
      <c r="BC1100" s="96"/>
      <c r="BD1100" s="96"/>
      <c r="BE1100" s="96"/>
      <c r="BF1100" s="96"/>
      <c r="BG1100" s="96"/>
      <c r="BH1100" s="96"/>
      <c r="BI1100" s="96"/>
      <c r="BJ1100" s="96"/>
      <c r="BK1100" s="98">
        <v>450000</v>
      </c>
      <c r="BL1100" s="192"/>
      <c r="BM1100" s="202">
        <v>1</v>
      </c>
      <c r="BN1100" s="211">
        <v>30000</v>
      </c>
      <c r="BO1100" s="202" t="s">
        <v>878</v>
      </c>
    </row>
    <row r="1101" spans="1:67" x14ac:dyDescent="0.25">
      <c r="A1101" s="340"/>
      <c r="B1101" s="343"/>
      <c r="C1101" s="360"/>
      <c r="D1101" s="375"/>
      <c r="E1101" s="366"/>
      <c r="F1101" s="7" t="s">
        <v>1118</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6"/>
      <c r="AZ1101" s="96"/>
      <c r="BA1101" s="96"/>
      <c r="BB1101" s="96"/>
      <c r="BC1101" s="96"/>
      <c r="BD1101" s="96"/>
      <c r="BE1101" s="96"/>
      <c r="BF1101" s="96"/>
      <c r="BG1101" s="96"/>
      <c r="BH1101" s="96"/>
      <c r="BI1101" s="96"/>
      <c r="BJ1101" s="96"/>
      <c r="BK1101" s="98">
        <v>111213</v>
      </c>
      <c r="BL1101" s="192"/>
      <c r="BM1101" s="202">
        <v>2</v>
      </c>
      <c r="BN1101" s="211">
        <v>80000</v>
      </c>
      <c r="BO1101" s="202" t="s">
        <v>879</v>
      </c>
    </row>
    <row r="1102" spans="1:67" x14ac:dyDescent="0.25">
      <c r="A1102" s="340"/>
      <c r="B1102" s="343"/>
      <c r="C1102" s="360"/>
      <c r="D1102" s="375"/>
      <c r="E1102" s="366"/>
      <c r="F1102" s="7" t="s">
        <v>1416</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6"/>
      <c r="AZ1102" s="96"/>
      <c r="BA1102" s="96"/>
      <c r="BB1102" s="96"/>
      <c r="BC1102" s="96"/>
      <c r="BD1102" s="96"/>
      <c r="BE1102" s="96"/>
      <c r="BF1102" s="96"/>
      <c r="BG1102" s="96"/>
      <c r="BH1102" s="96"/>
      <c r="BI1102" s="96"/>
      <c r="BJ1102" s="96"/>
      <c r="BK1102" s="98">
        <v>200000</v>
      </c>
      <c r="BL1102" s="192"/>
      <c r="BM1102" s="202"/>
      <c r="BN1102" s="211"/>
      <c r="BO1102" s="202"/>
    </row>
    <row r="1103" spans="1:67" x14ac:dyDescent="0.25">
      <c r="A1103" s="340"/>
      <c r="B1103" s="343"/>
      <c r="C1103" s="360"/>
      <c r="D1103" s="375"/>
      <c r="E1103" s="366"/>
      <c r="F1103" s="7" t="s">
        <v>1120</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6"/>
      <c r="AZ1103" s="96"/>
      <c r="BA1103" s="96"/>
      <c r="BB1103" s="96"/>
      <c r="BC1103" s="96"/>
      <c r="BD1103" s="96"/>
      <c r="BE1103" s="96"/>
      <c r="BF1103" s="96"/>
      <c r="BG1103" s="96"/>
      <c r="BH1103" s="96"/>
      <c r="BI1103" s="96"/>
      <c r="BJ1103" s="96"/>
      <c r="BK1103" s="98">
        <v>1033434</v>
      </c>
      <c r="BL1103" s="192"/>
      <c r="BM1103" s="202"/>
      <c r="BN1103" s="211"/>
      <c r="BO1103" s="202"/>
    </row>
    <row r="1104" spans="1:67" x14ac:dyDescent="0.25">
      <c r="A1104" s="340"/>
      <c r="B1104" s="343"/>
      <c r="C1104" s="360"/>
      <c r="D1104" s="375"/>
      <c r="E1104" s="366"/>
      <c r="F1104" s="7" t="s">
        <v>1214</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6"/>
      <c r="AZ1104" s="96"/>
      <c r="BA1104" s="96"/>
      <c r="BB1104" s="96"/>
      <c r="BC1104" s="96"/>
      <c r="BD1104" s="96"/>
      <c r="BE1104" s="96"/>
      <c r="BF1104" s="96"/>
      <c r="BG1104" s="96"/>
      <c r="BH1104" s="96"/>
      <c r="BI1104" s="96"/>
      <c r="BJ1104" s="96"/>
      <c r="BK1104" s="98">
        <v>81213</v>
      </c>
      <c r="BL1104" s="192"/>
      <c r="BM1104" s="202"/>
      <c r="BN1104" s="211"/>
      <c r="BO1104" s="202"/>
    </row>
    <row r="1105" spans="1:67" x14ac:dyDescent="0.25">
      <c r="A1105" s="340"/>
      <c r="B1105" s="343"/>
      <c r="C1105" s="360"/>
      <c r="D1105" s="375"/>
      <c r="E1105" s="366"/>
      <c r="F1105" s="7" t="s">
        <v>1505</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6"/>
      <c r="AZ1105" s="96"/>
      <c r="BA1105" s="96"/>
      <c r="BB1105" s="96"/>
      <c r="BC1105" s="96"/>
      <c r="BD1105" s="96"/>
      <c r="BE1105" s="96"/>
      <c r="BF1105" s="96"/>
      <c r="BG1105" s="96"/>
      <c r="BH1105" s="96"/>
      <c r="BI1105" s="96"/>
      <c r="BJ1105" s="96"/>
      <c r="BK1105" s="98">
        <v>150000</v>
      </c>
      <c r="BL1105" s="192"/>
      <c r="BM1105" s="202"/>
      <c r="BN1105" s="211"/>
      <c r="BO1105" s="202"/>
    </row>
    <row r="1106" spans="1:67" x14ac:dyDescent="0.25">
      <c r="A1106" s="340"/>
      <c r="B1106" s="343"/>
      <c r="C1106" s="360"/>
      <c r="D1106" s="375"/>
      <c r="E1106" s="366"/>
      <c r="F1106" s="7" t="s">
        <v>1506</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6"/>
      <c r="AZ1106" s="96"/>
      <c r="BA1106" s="96"/>
      <c r="BB1106" s="96"/>
      <c r="BC1106" s="96"/>
      <c r="BD1106" s="96"/>
      <c r="BE1106" s="96"/>
      <c r="BF1106" s="96"/>
      <c r="BG1106" s="96"/>
      <c r="BH1106" s="96"/>
      <c r="BI1106" s="96"/>
      <c r="BJ1106" s="96"/>
      <c r="BK1106" s="98">
        <v>120000</v>
      </c>
      <c r="BL1106" s="192"/>
      <c r="BM1106" s="202"/>
      <c r="BN1106" s="211"/>
      <c r="BO1106" s="202"/>
    </row>
    <row r="1107" spans="1:67" x14ac:dyDescent="0.25">
      <c r="A1107" s="341"/>
      <c r="B1107" s="344"/>
      <c r="C1107" s="361"/>
      <c r="D1107" s="376"/>
      <c r="E1107" s="367"/>
      <c r="F1107" s="7" t="s">
        <v>1122</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6"/>
      <c r="AZ1107" s="96"/>
      <c r="BA1107" s="96"/>
      <c r="BB1107" s="96"/>
      <c r="BC1107" s="96"/>
      <c r="BD1107" s="96"/>
      <c r="BE1107" s="96"/>
      <c r="BF1107" s="96"/>
      <c r="BG1107" s="96"/>
      <c r="BH1107" s="96"/>
      <c r="BI1107" s="96"/>
      <c r="BJ1107" s="96"/>
      <c r="BK1107" s="98">
        <v>40000</v>
      </c>
      <c r="BL1107" s="192"/>
      <c r="BM1107" s="202"/>
      <c r="BN1107" s="211"/>
      <c r="BO1107" s="202"/>
    </row>
    <row r="1108" spans="1:67" x14ac:dyDescent="0.25">
      <c r="A1108" s="69"/>
      <c r="B1108" s="23" t="s">
        <v>132</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107"/>
      <c r="AZ1108" s="107"/>
      <c r="BA1108" s="107"/>
      <c r="BB1108" s="107"/>
      <c r="BC1108" s="107"/>
      <c r="BD1108" s="107"/>
      <c r="BE1108" s="107"/>
      <c r="BF1108" s="107"/>
      <c r="BG1108" s="107"/>
      <c r="BH1108" s="107"/>
      <c r="BI1108" s="107"/>
      <c r="BJ1108" s="107"/>
      <c r="BK1108" s="94">
        <f>SUM(BK1099:BK1107)</f>
        <v>2387073</v>
      </c>
      <c r="BL1108" s="193">
        <f>BK1108/E1099</f>
        <v>0.99999945121105172</v>
      </c>
      <c r="BM1108" s="202"/>
      <c r="BN1108" s="211"/>
      <c r="BO1108" s="202"/>
    </row>
    <row r="1109" spans="1:67" ht="15" customHeight="1" x14ac:dyDescent="0.25">
      <c r="A1109" s="339">
        <v>128</v>
      </c>
      <c r="B1109" s="342" t="s">
        <v>1507</v>
      </c>
      <c r="C1109" s="359" t="s">
        <v>1498</v>
      </c>
      <c r="D1109" s="381" t="s">
        <v>1820</v>
      </c>
      <c r="E1109" s="368">
        <v>4693017.0200000005</v>
      </c>
      <c r="F1109" s="46" t="s">
        <v>1502</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v>400000</v>
      </c>
      <c r="BL1109" s="192"/>
      <c r="BM1109" s="202">
        <v>1</v>
      </c>
      <c r="BN1109" s="211">
        <v>30000</v>
      </c>
      <c r="BO1109" s="202" t="s">
        <v>765</v>
      </c>
    </row>
    <row r="1110" spans="1:67" x14ac:dyDescent="0.25">
      <c r="A1110" s="340"/>
      <c r="B1110" s="343"/>
      <c r="C1110" s="360"/>
      <c r="D1110" s="382"/>
      <c r="E1110" s="369"/>
      <c r="F1110" s="46" t="s">
        <v>1118</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v>320000</v>
      </c>
      <c r="BL1110" s="192"/>
      <c r="BM1110" s="202">
        <v>8</v>
      </c>
      <c r="BN1110" s="211">
        <v>320000</v>
      </c>
      <c r="BO1110" s="202" t="s">
        <v>13</v>
      </c>
    </row>
    <row r="1111" spans="1:67" x14ac:dyDescent="0.25">
      <c r="A1111" s="340"/>
      <c r="B1111" s="343"/>
      <c r="C1111" s="360"/>
      <c r="D1111" s="382"/>
      <c r="E1111" s="369"/>
      <c r="F1111" s="46" t="s">
        <v>1148</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v>485000</v>
      </c>
      <c r="BL1111" s="192"/>
      <c r="BM1111" s="202">
        <v>2</v>
      </c>
      <c r="BN1111" s="211">
        <v>160700</v>
      </c>
      <c r="BO1111" s="202"/>
    </row>
    <row r="1112" spans="1:67" x14ac:dyDescent="0.25">
      <c r="A1112" s="340"/>
      <c r="B1112" s="343"/>
      <c r="C1112" s="360"/>
      <c r="D1112" s="382"/>
      <c r="E1112" s="369"/>
      <c r="F1112" s="46" t="s">
        <v>1120</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v>1829377</v>
      </c>
      <c r="BL1112" s="192"/>
      <c r="BM1112" s="202">
        <v>12</v>
      </c>
      <c r="BN1112" s="211">
        <v>833843.22</v>
      </c>
      <c r="BO1112" s="202"/>
    </row>
    <row r="1113" spans="1:67" x14ac:dyDescent="0.25">
      <c r="A1113" s="340"/>
      <c r="B1113" s="343"/>
      <c r="C1113" s="360"/>
      <c r="D1113" s="382"/>
      <c r="E1113" s="369"/>
      <c r="F1113" s="46" t="s">
        <v>1121</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v>150000</v>
      </c>
      <c r="BL1113" s="192"/>
      <c r="BM1113" s="202"/>
      <c r="BN1113" s="211"/>
      <c r="BO1113" s="202"/>
    </row>
    <row r="1114" spans="1:67" x14ac:dyDescent="0.25">
      <c r="A1114" s="340"/>
      <c r="B1114" s="343"/>
      <c r="C1114" s="360"/>
      <c r="D1114" s="382"/>
      <c r="E1114" s="369"/>
      <c r="F1114" s="46" t="s">
        <v>1122</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v>60000</v>
      </c>
      <c r="BL1114" s="192"/>
      <c r="BM1114" s="202"/>
      <c r="BN1114" s="211"/>
      <c r="BO1114" s="202"/>
    </row>
    <row r="1115" spans="1:67" x14ac:dyDescent="0.25">
      <c r="A1115" s="340"/>
      <c r="B1115" s="343"/>
      <c r="C1115" s="360"/>
      <c r="D1115" s="382"/>
      <c r="E1115" s="369"/>
      <c r="F1115" s="46" t="s">
        <v>1508</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v>111213.41</v>
      </c>
      <c r="BL1115" s="192"/>
      <c r="BM1115" s="202"/>
      <c r="BN1115" s="211"/>
      <c r="BO1115" s="202"/>
    </row>
    <row r="1116" spans="1:67" x14ac:dyDescent="0.25">
      <c r="A1116" s="340"/>
      <c r="B1116" s="343"/>
      <c r="C1116" s="360"/>
      <c r="D1116" s="382"/>
      <c r="E1116" s="369"/>
      <c r="F1116" s="46" t="s">
        <v>1401</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v>561213.61</v>
      </c>
      <c r="BL1116" s="192"/>
      <c r="BM1116" s="202"/>
      <c r="BN1116" s="211"/>
      <c r="BO1116" s="202"/>
    </row>
    <row r="1117" spans="1:67" x14ac:dyDescent="0.25">
      <c r="A1117" s="340"/>
      <c r="B1117" s="343"/>
      <c r="C1117" s="360"/>
      <c r="D1117" s="382"/>
      <c r="E1117" s="369"/>
      <c r="F1117" s="46" t="s">
        <v>1153</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v>300000</v>
      </c>
      <c r="BL1117" s="192"/>
      <c r="BM1117" s="202"/>
      <c r="BN1117" s="211"/>
      <c r="BO1117" s="202"/>
    </row>
    <row r="1118" spans="1:67" x14ac:dyDescent="0.25">
      <c r="A1118" s="340"/>
      <c r="B1118" s="343"/>
      <c r="C1118" s="360"/>
      <c r="D1118" s="382"/>
      <c r="E1118" s="369"/>
      <c r="F1118" s="46" t="s">
        <v>1214</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v>200000</v>
      </c>
      <c r="BL1118" s="192"/>
      <c r="BM1118" s="202"/>
      <c r="BN1118" s="211"/>
      <c r="BO1118" s="202"/>
    </row>
    <row r="1119" spans="1:67" x14ac:dyDescent="0.25">
      <c r="A1119" s="340"/>
      <c r="B1119" s="343"/>
      <c r="C1119" s="360"/>
      <c r="D1119" s="382"/>
      <c r="E1119" s="369"/>
      <c r="F1119" s="46" t="s">
        <v>1271</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v>261213.43</v>
      </c>
      <c r="BL1119" s="192"/>
      <c r="BM1119" s="202"/>
      <c r="BN1119" s="211"/>
      <c r="BO1119" s="202"/>
    </row>
    <row r="1120" spans="1:67" x14ac:dyDescent="0.25">
      <c r="A1120" s="341"/>
      <c r="B1120" s="344"/>
      <c r="C1120" s="361"/>
      <c r="D1120" s="383"/>
      <c r="E1120" s="370"/>
      <c r="F1120" s="46" t="s">
        <v>1509</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v>15000</v>
      </c>
      <c r="BL1120" s="192"/>
      <c r="BM1120" s="202"/>
      <c r="BN1120" s="211"/>
      <c r="BO1120" s="202"/>
    </row>
    <row r="1121" spans="1:68" x14ac:dyDescent="0.25">
      <c r="A1121" s="69"/>
      <c r="B1121" s="23" t="s">
        <v>132</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107"/>
      <c r="AZ1121" s="107"/>
      <c r="BA1121" s="107"/>
      <c r="BB1121" s="107"/>
      <c r="BC1121" s="107"/>
      <c r="BD1121" s="107"/>
      <c r="BE1121" s="107"/>
      <c r="BF1121" s="107"/>
      <c r="BG1121" s="107"/>
      <c r="BH1121" s="107"/>
      <c r="BI1121" s="107"/>
      <c r="BJ1121" s="107"/>
      <c r="BK1121" s="94">
        <f>SUM(BK1109:BK1120)</f>
        <v>4693017.4499999993</v>
      </c>
      <c r="BL1121" s="193">
        <f>BK1121/E1109</f>
        <v>1.0000000916254932</v>
      </c>
      <c r="BM1121" s="202"/>
      <c r="BN1121" s="211"/>
      <c r="BO1121" s="202"/>
    </row>
    <row r="1122" spans="1:68" x14ac:dyDescent="0.25">
      <c r="A1122" s="339">
        <v>129</v>
      </c>
      <c r="B1122" s="401" t="s">
        <v>1511</v>
      </c>
      <c r="C1122" s="468" t="s">
        <v>1512</v>
      </c>
      <c r="D1122" s="371" t="s">
        <v>1757</v>
      </c>
      <c r="E1122" s="443">
        <v>999323.1399999999</v>
      </c>
      <c r="F1122" s="7" t="s">
        <v>1289</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c r="AZ1122" s="98"/>
      <c r="BA1122" s="98"/>
      <c r="BB1122" s="98"/>
      <c r="BC1122" s="98"/>
      <c r="BD1122" s="98"/>
      <c r="BE1122" s="98"/>
      <c r="BF1122" s="98"/>
      <c r="BG1122" s="98"/>
      <c r="BH1122" s="98"/>
      <c r="BI1122" s="98"/>
      <c r="BJ1122" s="98"/>
      <c r="BK1122" s="98">
        <v>100000</v>
      </c>
      <c r="BL1122" s="192"/>
      <c r="BM1122" s="202">
        <v>2</v>
      </c>
      <c r="BN1122" s="211">
        <v>100000</v>
      </c>
      <c r="BO1122" s="202" t="s">
        <v>1043</v>
      </c>
    </row>
    <row r="1123" spans="1:68" x14ac:dyDescent="0.25">
      <c r="A1123" s="340"/>
      <c r="B1123" s="402"/>
      <c r="C1123" s="422"/>
      <c r="D1123" s="375"/>
      <c r="E1123" s="444"/>
      <c r="F1123" s="7" t="s">
        <v>1513</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c r="AZ1123" s="98"/>
      <c r="BA1123" s="98"/>
      <c r="BB1123" s="98"/>
      <c r="BC1123" s="98"/>
      <c r="BD1123" s="98"/>
      <c r="BE1123" s="98"/>
      <c r="BF1123" s="98"/>
      <c r="BG1123" s="98"/>
      <c r="BH1123" s="98"/>
      <c r="BI1123" s="98"/>
      <c r="BJ1123" s="98"/>
      <c r="BK1123" s="98">
        <v>40000</v>
      </c>
      <c r="BL1123" s="192"/>
      <c r="BM1123" s="202"/>
      <c r="BN1123" s="211"/>
      <c r="BO1123" s="202" t="s">
        <v>1044</v>
      </c>
    </row>
    <row r="1124" spans="1:68" x14ac:dyDescent="0.25">
      <c r="A1124" s="340"/>
      <c r="B1124" s="402"/>
      <c r="C1124" s="422"/>
      <c r="D1124" s="375"/>
      <c r="E1124" s="444"/>
      <c r="F1124" s="7" t="s">
        <v>1510</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c r="AZ1124" s="98"/>
      <c r="BA1124" s="98"/>
      <c r="BB1124" s="98"/>
      <c r="BC1124" s="98"/>
      <c r="BD1124" s="98"/>
      <c r="BE1124" s="98"/>
      <c r="BF1124" s="98"/>
      <c r="BG1124" s="98"/>
      <c r="BH1124" s="98"/>
      <c r="BI1124" s="98"/>
      <c r="BJ1124" s="98"/>
      <c r="BK1124" s="98">
        <v>450363.06</v>
      </c>
      <c r="BL1124" s="192"/>
      <c r="BM1124" s="202">
        <v>5</v>
      </c>
      <c r="BN1124" s="211">
        <v>448297</v>
      </c>
      <c r="BO1124" s="202" t="s">
        <v>1045</v>
      </c>
    </row>
    <row r="1125" spans="1:68" x14ac:dyDescent="0.25">
      <c r="A1125" s="340"/>
      <c r="B1125" s="402"/>
      <c r="C1125" s="422"/>
      <c r="D1125" s="375"/>
      <c r="E1125" s="444"/>
      <c r="F1125" s="7" t="s">
        <v>1366</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c r="AZ1125" s="98"/>
      <c r="BA1125" s="98"/>
      <c r="BB1125" s="98"/>
      <c r="BC1125" s="98"/>
      <c r="BD1125" s="98"/>
      <c r="BE1125" s="98"/>
      <c r="BF1125" s="98"/>
      <c r="BG1125" s="98"/>
      <c r="BH1125" s="98"/>
      <c r="BI1125" s="98"/>
      <c r="BJ1125" s="98"/>
      <c r="BK1125" s="98">
        <v>105000</v>
      </c>
      <c r="BL1125" s="192"/>
      <c r="BM1125" s="202">
        <v>3</v>
      </c>
      <c r="BN1125" s="211">
        <v>45000</v>
      </c>
      <c r="BO1125" s="202" t="s">
        <v>1046</v>
      </c>
    </row>
    <row r="1126" spans="1:68" x14ac:dyDescent="0.25">
      <c r="A1126" s="340"/>
      <c r="B1126" s="402"/>
      <c r="C1126" s="422"/>
      <c r="D1126" s="375"/>
      <c r="E1126" s="444"/>
      <c r="F1126" s="7" t="s">
        <v>1110</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c r="AZ1126" s="98"/>
      <c r="BA1126" s="98"/>
      <c r="BB1126" s="98"/>
      <c r="BC1126" s="98"/>
      <c r="BD1126" s="98"/>
      <c r="BE1126" s="98"/>
      <c r="BF1126" s="98"/>
      <c r="BG1126" s="98"/>
      <c r="BH1126" s="98"/>
      <c r="BI1126" s="98"/>
      <c r="BJ1126" s="98"/>
      <c r="BK1126" s="98">
        <v>112000</v>
      </c>
      <c r="BL1126" s="192"/>
      <c r="BM1126" s="202">
        <v>1</v>
      </c>
      <c r="BN1126" s="211">
        <v>111942</v>
      </c>
      <c r="BO1126" s="202" t="s">
        <v>1017</v>
      </c>
    </row>
    <row r="1127" spans="1:68" x14ac:dyDescent="0.25">
      <c r="A1127" s="341"/>
      <c r="B1127" s="403"/>
      <c r="C1127" s="423"/>
      <c r="D1127" s="376"/>
      <c r="E1127" s="445"/>
      <c r="F1127" s="7" t="s">
        <v>1368</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c r="AZ1127" s="98"/>
      <c r="BA1127" s="98"/>
      <c r="BB1127" s="98"/>
      <c r="BC1127" s="98"/>
      <c r="BD1127" s="98"/>
      <c r="BE1127" s="98"/>
      <c r="BF1127" s="98"/>
      <c r="BG1127" s="98"/>
      <c r="BH1127" s="98"/>
      <c r="BI1127" s="98"/>
      <c r="BJ1127" s="98"/>
      <c r="BK1127" s="98">
        <v>100000</v>
      </c>
      <c r="BL1127" s="192"/>
      <c r="BM1127" s="202">
        <v>2</v>
      </c>
      <c r="BN1127" s="211">
        <v>100000</v>
      </c>
      <c r="BO1127" s="202" t="s">
        <v>1018</v>
      </c>
    </row>
    <row r="1128" spans="1:68" x14ac:dyDescent="0.25">
      <c r="A1128" s="209"/>
      <c r="B1128" s="261"/>
      <c r="C1128" s="267"/>
      <c r="D1128" s="233"/>
      <c r="E1128" s="268"/>
      <c r="F1128" s="77" t="s">
        <v>1515</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c r="AZ1128" s="98"/>
      <c r="BA1128" s="98"/>
      <c r="BB1128" s="98"/>
      <c r="BC1128" s="98"/>
      <c r="BD1128" s="98"/>
      <c r="BE1128" s="98"/>
      <c r="BF1128" s="98"/>
      <c r="BG1128" s="98"/>
      <c r="BH1128" s="98"/>
      <c r="BI1128" s="98"/>
      <c r="BJ1128" s="98"/>
      <c r="BK1128" s="98">
        <v>20000</v>
      </c>
      <c r="BL1128" s="192"/>
      <c r="BM1128" s="202"/>
      <c r="BN1128" s="211"/>
      <c r="BO1128" s="202" t="s">
        <v>88</v>
      </c>
    </row>
    <row r="1129" spans="1:68" x14ac:dyDescent="0.25">
      <c r="A1129" s="209"/>
      <c r="B1129" s="261"/>
      <c r="C1129" s="267"/>
      <c r="D1129" s="233"/>
      <c r="E1129" s="268"/>
      <c r="F1129" s="77" t="s">
        <v>1516</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c r="AZ1129" s="98"/>
      <c r="BA1129" s="98"/>
      <c r="BB1129" s="98"/>
      <c r="BC1129" s="98"/>
      <c r="BD1129" s="98"/>
      <c r="BE1129" s="98"/>
      <c r="BF1129" s="98"/>
      <c r="BG1129" s="98"/>
      <c r="BH1129" s="98"/>
      <c r="BI1129" s="98"/>
      <c r="BJ1129" s="98"/>
      <c r="BK1129" s="98">
        <v>50000</v>
      </c>
      <c r="BL1129" s="192"/>
      <c r="BM1129" s="202"/>
      <c r="BN1129" s="211"/>
      <c r="BO1129" s="202" t="s">
        <v>88</v>
      </c>
    </row>
    <row r="1130" spans="1:68" x14ac:dyDescent="0.25">
      <c r="A1130" s="209"/>
      <c r="B1130" s="261"/>
      <c r="C1130" s="267"/>
      <c r="D1130" s="233"/>
      <c r="E1130" s="268"/>
      <c r="F1130" s="77" t="s">
        <v>1693</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c r="AZ1130" s="98"/>
      <c r="BA1130" s="98"/>
      <c r="BB1130" s="98"/>
      <c r="BC1130" s="98"/>
      <c r="BD1130" s="98"/>
      <c r="BE1130" s="98"/>
      <c r="BF1130" s="98"/>
      <c r="BG1130" s="98"/>
      <c r="BH1130" s="98"/>
      <c r="BI1130" s="98"/>
      <c r="BJ1130" s="98"/>
      <c r="BK1130" s="98">
        <v>21960.09</v>
      </c>
      <c r="BL1130" s="192"/>
      <c r="BM1130" s="202"/>
      <c r="BN1130" s="211"/>
      <c r="BO1130" s="202" t="s">
        <v>89</v>
      </c>
    </row>
    <row r="1131" spans="1:68" x14ac:dyDescent="0.25">
      <c r="A1131" s="69"/>
      <c r="B1131" s="23" t="s">
        <v>132</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107"/>
      <c r="AZ1131" s="107"/>
      <c r="BA1131" s="107"/>
      <c r="BB1131" s="107"/>
      <c r="BC1131" s="107"/>
      <c r="BD1131" s="107"/>
      <c r="BE1131" s="107"/>
      <c r="BF1131" s="107"/>
      <c r="BG1131" s="107"/>
      <c r="BH1131" s="107"/>
      <c r="BI1131" s="107"/>
      <c r="BJ1131" s="107"/>
      <c r="BK1131" s="94">
        <f>SUM(BK1122:BK1130)</f>
        <v>999323.15</v>
      </c>
      <c r="BL1131" s="193">
        <f>BK1131/E1122</f>
        <v>1.0000000100067734</v>
      </c>
      <c r="BM1131" s="202"/>
      <c r="BN1131" s="211"/>
      <c r="BO1131" s="202"/>
    </row>
    <row r="1132" spans="1:68" ht="15" customHeight="1" x14ac:dyDescent="0.25">
      <c r="A1132" s="391">
        <v>130</v>
      </c>
      <c r="B1132" s="384" t="s">
        <v>1514</v>
      </c>
      <c r="C1132" s="386" t="s">
        <v>1512</v>
      </c>
      <c r="D1132" s="385" t="s">
        <v>1756</v>
      </c>
      <c r="E1132" s="390">
        <v>1056608.1179000002</v>
      </c>
      <c r="F1132" s="7" t="s">
        <v>1366</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6"/>
      <c r="AZ1132" s="96"/>
      <c r="BA1132" s="96"/>
      <c r="BB1132" s="96"/>
      <c r="BC1132" s="96"/>
      <c r="BD1132" s="96"/>
      <c r="BE1132" s="96"/>
      <c r="BF1132" s="96"/>
      <c r="BG1132" s="96"/>
      <c r="BH1132" s="96"/>
      <c r="BI1132" s="96"/>
      <c r="BJ1132" s="96"/>
      <c r="BK1132" s="98">
        <v>60000</v>
      </c>
      <c r="BL1132" s="192"/>
      <c r="BM1132" s="202"/>
      <c r="BN1132" s="211"/>
      <c r="BO1132" s="202" t="s">
        <v>400</v>
      </c>
      <c r="BP1132" t="s">
        <v>702</v>
      </c>
    </row>
    <row r="1133" spans="1:68" x14ac:dyDescent="0.25">
      <c r="A1133" s="391"/>
      <c r="B1133" s="384"/>
      <c r="C1133" s="386"/>
      <c r="D1133" s="385"/>
      <c r="E1133" s="390"/>
      <c r="F1133" s="7" t="s">
        <v>1110</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6"/>
      <c r="AZ1133" s="96"/>
      <c r="BA1133" s="96"/>
      <c r="BB1133" s="96"/>
      <c r="BC1133" s="96"/>
      <c r="BD1133" s="96"/>
      <c r="BE1133" s="96"/>
      <c r="BF1133" s="96"/>
      <c r="BG1133" s="96"/>
      <c r="BH1133" s="96"/>
      <c r="BI1133" s="96"/>
      <c r="BJ1133" s="96"/>
      <c r="BK1133" s="98">
        <v>118717</v>
      </c>
      <c r="BL1133" s="192"/>
      <c r="BM1133" s="202">
        <v>1</v>
      </c>
      <c r="BN1133" s="211">
        <v>74692</v>
      </c>
      <c r="BO1133" s="202"/>
      <c r="BP1133" t="s">
        <v>721</v>
      </c>
    </row>
    <row r="1134" spans="1:68" x14ac:dyDescent="0.25">
      <c r="A1134" s="391"/>
      <c r="B1134" s="384"/>
      <c r="C1134" s="386"/>
      <c r="D1134" s="385"/>
      <c r="E1134" s="390"/>
      <c r="F1134" s="7" t="s">
        <v>1368</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6"/>
      <c r="AZ1134" s="96"/>
      <c r="BA1134" s="96"/>
      <c r="BB1134" s="96"/>
      <c r="BC1134" s="96"/>
      <c r="BD1134" s="96"/>
      <c r="BE1134" s="96"/>
      <c r="BF1134" s="96"/>
      <c r="BG1134" s="96"/>
      <c r="BH1134" s="96"/>
      <c r="BI1134" s="96"/>
      <c r="BJ1134" s="96"/>
      <c r="BK1134" s="98">
        <v>50000</v>
      </c>
      <c r="BL1134" s="192"/>
      <c r="BM1134" s="202"/>
      <c r="BN1134" s="211"/>
      <c r="BO1134" s="202"/>
    </row>
    <row r="1135" spans="1:68" x14ac:dyDescent="0.25">
      <c r="A1135" s="391"/>
      <c r="B1135" s="384"/>
      <c r="C1135" s="386"/>
      <c r="D1135" s="385"/>
      <c r="E1135" s="390"/>
      <c r="F1135" s="7" t="s">
        <v>1289</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6"/>
      <c r="AZ1135" s="96"/>
      <c r="BA1135" s="96"/>
      <c r="BB1135" s="96"/>
      <c r="BC1135" s="96"/>
      <c r="BD1135" s="96"/>
      <c r="BE1135" s="96"/>
      <c r="BF1135" s="96"/>
      <c r="BG1135" s="96"/>
      <c r="BH1135" s="96"/>
      <c r="BI1135" s="96"/>
      <c r="BJ1135" s="96"/>
      <c r="BK1135" s="98">
        <v>360000</v>
      </c>
      <c r="BL1135" s="192"/>
      <c r="BM1135" s="202">
        <v>4</v>
      </c>
      <c r="BN1135" s="211">
        <v>260000</v>
      </c>
      <c r="BO1135" s="202" t="s">
        <v>401</v>
      </c>
      <c r="BP1135" t="s">
        <v>722</v>
      </c>
    </row>
    <row r="1136" spans="1:68" x14ac:dyDescent="0.25">
      <c r="A1136" s="391"/>
      <c r="B1136" s="384"/>
      <c r="C1136" s="386"/>
      <c r="D1136" s="385"/>
      <c r="E1136" s="390"/>
      <c r="F1136" s="7" t="s">
        <v>1513</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6"/>
      <c r="AZ1136" s="96"/>
      <c r="BA1136" s="96"/>
      <c r="BB1136" s="96"/>
      <c r="BC1136" s="96"/>
      <c r="BD1136" s="96"/>
      <c r="BE1136" s="96"/>
      <c r="BF1136" s="96"/>
      <c r="BG1136" s="96"/>
      <c r="BH1136" s="96"/>
      <c r="BI1136" s="96"/>
      <c r="BJ1136" s="96"/>
      <c r="BK1136" s="98">
        <v>100000</v>
      </c>
      <c r="BL1136" s="192"/>
      <c r="BM1136" s="202"/>
      <c r="BN1136" s="211"/>
      <c r="BO1136" s="202" t="s">
        <v>402</v>
      </c>
    </row>
    <row r="1137" spans="1:68" x14ac:dyDescent="0.25">
      <c r="A1137" s="391"/>
      <c r="B1137" s="384"/>
      <c r="C1137" s="386"/>
      <c r="D1137" s="385"/>
      <c r="E1137" s="390"/>
      <c r="F1137" s="7" t="s">
        <v>1510</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6"/>
      <c r="AZ1137" s="96"/>
      <c r="BA1137" s="96"/>
      <c r="BB1137" s="96"/>
      <c r="BC1137" s="96"/>
      <c r="BD1137" s="96"/>
      <c r="BE1137" s="96"/>
      <c r="BF1137" s="96"/>
      <c r="BG1137" s="96"/>
      <c r="BH1137" s="96"/>
      <c r="BI1137" s="96"/>
      <c r="BJ1137" s="96"/>
      <c r="BK1137" s="98">
        <v>296000</v>
      </c>
      <c r="BL1137" s="192"/>
      <c r="BM1137" s="202">
        <v>3</v>
      </c>
      <c r="BN1137" s="211">
        <v>295943</v>
      </c>
      <c r="BO1137" s="202" t="s">
        <v>403</v>
      </c>
      <c r="BP1137" t="s">
        <v>723</v>
      </c>
    </row>
    <row r="1138" spans="1:68" x14ac:dyDescent="0.25">
      <c r="A1138" s="391"/>
      <c r="B1138" s="384"/>
      <c r="C1138" s="386"/>
      <c r="D1138" s="385"/>
      <c r="E1138" s="390"/>
      <c r="F1138" s="7" t="s">
        <v>1515</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6"/>
      <c r="AZ1138" s="96"/>
      <c r="BA1138" s="96"/>
      <c r="BB1138" s="96"/>
      <c r="BC1138" s="96"/>
      <c r="BD1138" s="96"/>
      <c r="BE1138" s="96"/>
      <c r="BF1138" s="96"/>
      <c r="BG1138" s="96"/>
      <c r="BH1138" s="96"/>
      <c r="BI1138" s="96"/>
      <c r="BJ1138" s="96"/>
      <c r="BK1138" s="98">
        <v>10000</v>
      </c>
      <c r="BL1138" s="192"/>
      <c r="BM1138" s="202"/>
      <c r="BN1138" s="211"/>
      <c r="BO1138" s="202" t="s">
        <v>404</v>
      </c>
    </row>
    <row r="1139" spans="1:68" x14ac:dyDescent="0.25">
      <c r="A1139" s="391"/>
      <c r="B1139" s="384"/>
      <c r="C1139" s="386"/>
      <c r="D1139" s="385"/>
      <c r="E1139" s="390"/>
      <c r="F1139" s="7" t="s">
        <v>1516</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6"/>
      <c r="AZ1139" s="96"/>
      <c r="BA1139" s="96"/>
      <c r="BB1139" s="96"/>
      <c r="BC1139" s="96"/>
      <c r="BD1139" s="96"/>
      <c r="BE1139" s="96"/>
      <c r="BF1139" s="96"/>
      <c r="BG1139" s="96"/>
      <c r="BH1139" s="96"/>
      <c r="BI1139" s="96"/>
      <c r="BJ1139" s="96"/>
      <c r="BK1139" s="98">
        <v>57434</v>
      </c>
      <c r="BL1139" s="192"/>
      <c r="BM1139" s="202">
        <v>1</v>
      </c>
      <c r="BN1139" s="211">
        <v>28649</v>
      </c>
      <c r="BO1139" s="202"/>
      <c r="BP1139" t="s">
        <v>724</v>
      </c>
    </row>
    <row r="1140" spans="1:68" x14ac:dyDescent="0.25">
      <c r="A1140" s="69"/>
      <c r="B1140" s="23" t="s">
        <v>132</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107"/>
      <c r="AZ1140" s="107"/>
      <c r="BA1140" s="107"/>
      <c r="BB1140" s="107"/>
      <c r="BC1140" s="107"/>
      <c r="BD1140" s="107"/>
      <c r="BE1140" s="107"/>
      <c r="BF1140" s="107"/>
      <c r="BG1140" s="107"/>
      <c r="BH1140" s="107"/>
      <c r="BI1140" s="107"/>
      <c r="BJ1140" s="107"/>
      <c r="BK1140" s="94">
        <f>SUM(BK1132:BK1139)</f>
        <v>1052151</v>
      </c>
      <c r="BL1140" s="193">
        <f>BK1140/E1132</f>
        <v>0.99578167361721703</v>
      </c>
      <c r="BM1140" s="202"/>
      <c r="BN1140" s="211"/>
      <c r="BO1140" s="202"/>
    </row>
    <row r="1141" spans="1:68" s="213" customFormat="1" x14ac:dyDescent="0.25">
      <c r="A1141" s="301"/>
      <c r="B1141" s="295"/>
      <c r="C1141" s="296"/>
      <c r="D1141" s="297"/>
      <c r="E1141" s="216"/>
      <c r="F1141" s="300" t="s">
        <v>1185</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298"/>
      <c r="AZ1141" s="298"/>
      <c r="BA1141" s="298"/>
      <c r="BB1141" s="298"/>
      <c r="BC1141" s="298"/>
      <c r="BD1141" s="298"/>
      <c r="BE1141" s="298"/>
      <c r="BF1141" s="298"/>
      <c r="BG1141" s="298"/>
      <c r="BH1141" s="298"/>
      <c r="BI1141" s="298"/>
      <c r="BJ1141" s="298"/>
      <c r="BK1141" s="98">
        <v>10000</v>
      </c>
      <c r="BL1141" s="299"/>
      <c r="BM1141" s="212">
        <v>1</v>
      </c>
      <c r="BN1141" s="227">
        <v>10000</v>
      </c>
      <c r="BO1141" s="212" t="s">
        <v>915</v>
      </c>
    </row>
    <row r="1142" spans="1:68" ht="15" customHeight="1" x14ac:dyDescent="0.25">
      <c r="A1142" s="339">
        <v>131</v>
      </c>
      <c r="B1142" s="342" t="s">
        <v>1517</v>
      </c>
      <c r="C1142" s="359" t="s">
        <v>1518</v>
      </c>
      <c r="D1142" s="385" t="s">
        <v>1750</v>
      </c>
      <c r="E1142" s="180"/>
      <c r="F1142" s="7" t="s">
        <v>1648</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6"/>
      <c r="AZ1142" s="96"/>
      <c r="BA1142" s="96"/>
      <c r="BB1142" s="96"/>
      <c r="BC1142" s="96"/>
      <c r="BD1142" s="96"/>
      <c r="BE1142" s="96"/>
      <c r="BF1142" s="96"/>
      <c r="BG1142" s="96"/>
      <c r="BH1142" s="96"/>
      <c r="BI1142" s="96"/>
      <c r="BJ1142" s="96"/>
      <c r="BK1142" s="98">
        <v>60000</v>
      </c>
      <c r="BL1142" s="192"/>
      <c r="BM1142" s="202">
        <v>4</v>
      </c>
      <c r="BN1142" s="211">
        <v>60000</v>
      </c>
      <c r="BO1142" s="202" t="s">
        <v>915</v>
      </c>
    </row>
    <row r="1143" spans="1:68" x14ac:dyDescent="0.25">
      <c r="A1143" s="340"/>
      <c r="B1143" s="343"/>
      <c r="C1143" s="360"/>
      <c r="D1143" s="385"/>
      <c r="E1143" s="139"/>
      <c r="F1143" s="7" t="s">
        <v>1408</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6"/>
      <c r="AZ1143" s="96"/>
      <c r="BA1143" s="96"/>
      <c r="BB1143" s="96"/>
      <c r="BC1143" s="96"/>
      <c r="BD1143" s="96"/>
      <c r="BE1143" s="96"/>
      <c r="BF1143" s="96"/>
      <c r="BG1143" s="96"/>
      <c r="BH1143" s="96"/>
      <c r="BI1143" s="96"/>
      <c r="BJ1143" s="96"/>
      <c r="BK1143" s="98">
        <v>163189</v>
      </c>
      <c r="BL1143" s="192"/>
      <c r="BM1143" s="202">
        <v>4</v>
      </c>
      <c r="BN1143" s="211">
        <v>163189</v>
      </c>
      <c r="BO1143" s="202" t="s">
        <v>915</v>
      </c>
    </row>
    <row r="1144" spans="1:68" x14ac:dyDescent="0.25">
      <c r="A1144" s="340"/>
      <c r="B1144" s="343"/>
      <c r="C1144" s="360"/>
      <c r="D1144" s="385"/>
      <c r="E1144" s="142">
        <v>2250025.4989999998</v>
      </c>
      <c r="F1144" s="7" t="s">
        <v>1633</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6"/>
      <c r="AZ1144" s="96"/>
      <c r="BA1144" s="96"/>
      <c r="BB1144" s="96"/>
      <c r="BC1144" s="96"/>
      <c r="BD1144" s="96"/>
      <c r="BE1144" s="96"/>
      <c r="BF1144" s="96"/>
      <c r="BG1144" s="96"/>
      <c r="BH1144" s="96"/>
      <c r="BI1144" s="96"/>
      <c r="BJ1144" s="96"/>
      <c r="BK1144" s="98">
        <v>280000</v>
      </c>
      <c r="BL1144" s="192"/>
      <c r="BM1144" s="202">
        <v>7</v>
      </c>
      <c r="BN1144" s="211">
        <v>280000</v>
      </c>
      <c r="BO1144" s="202" t="s">
        <v>915</v>
      </c>
    </row>
    <row r="1145" spans="1:68" x14ac:dyDescent="0.25">
      <c r="A1145" s="340"/>
      <c r="B1145" s="343"/>
      <c r="C1145" s="360"/>
      <c r="D1145" s="385"/>
      <c r="E1145" s="142"/>
      <c r="F1145" s="7" t="s">
        <v>1746</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6"/>
      <c r="AZ1145" s="96"/>
      <c r="BA1145" s="96"/>
      <c r="BB1145" s="96"/>
      <c r="BC1145" s="96"/>
      <c r="BD1145" s="96"/>
      <c r="BE1145" s="96"/>
      <c r="BF1145" s="96"/>
      <c r="BG1145" s="96"/>
      <c r="BH1145" s="96"/>
      <c r="BI1145" s="96"/>
      <c r="BJ1145" s="96"/>
      <c r="BK1145" s="98">
        <v>270000</v>
      </c>
      <c r="BL1145" s="192"/>
      <c r="BM1145" s="202">
        <v>5</v>
      </c>
      <c r="BN1145" s="211">
        <v>270000</v>
      </c>
      <c r="BO1145" s="202" t="s">
        <v>915</v>
      </c>
    </row>
    <row r="1146" spans="1:68" x14ac:dyDescent="0.25">
      <c r="A1146" s="340"/>
      <c r="B1146" s="343"/>
      <c r="C1146" s="360"/>
      <c r="D1146" s="385"/>
      <c r="E1146" s="139"/>
      <c r="F1146" s="7" t="s">
        <v>206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6"/>
      <c r="AZ1146" s="96"/>
      <c r="BA1146" s="96"/>
      <c r="BB1146" s="96"/>
      <c r="BC1146" s="96"/>
      <c r="BD1146" s="96"/>
      <c r="BE1146" s="96"/>
      <c r="BF1146" s="96"/>
      <c r="BG1146" s="96"/>
      <c r="BH1146" s="96"/>
      <c r="BI1146" s="96"/>
      <c r="BJ1146" s="96"/>
      <c r="BK1146" s="98">
        <v>136855</v>
      </c>
      <c r="BL1146" s="192"/>
      <c r="BM1146" s="202">
        <v>2</v>
      </c>
      <c r="BN1146" s="211">
        <v>136855</v>
      </c>
      <c r="BO1146" s="202" t="s">
        <v>915</v>
      </c>
    </row>
    <row r="1147" spans="1:68" x14ac:dyDescent="0.25">
      <c r="A1147" s="340"/>
      <c r="B1147" s="343"/>
      <c r="C1147" s="360"/>
      <c r="D1147" s="385"/>
      <c r="E1147" s="139"/>
      <c r="F1147" s="7" t="s">
        <v>1227</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6"/>
      <c r="AZ1147" s="96"/>
      <c r="BA1147" s="96"/>
      <c r="BB1147" s="96"/>
      <c r="BC1147" s="96"/>
      <c r="BD1147" s="96"/>
      <c r="BE1147" s="96"/>
      <c r="BF1147" s="96"/>
      <c r="BG1147" s="96"/>
      <c r="BH1147" s="96"/>
      <c r="BI1147" s="96"/>
      <c r="BJ1147" s="96"/>
      <c r="BK1147" s="98">
        <v>1192620.5</v>
      </c>
      <c r="BL1147" s="192"/>
      <c r="BM1147" s="202">
        <v>15</v>
      </c>
      <c r="BN1147" s="211">
        <v>1192620</v>
      </c>
      <c r="BO1147" s="202" t="s">
        <v>915</v>
      </c>
    </row>
    <row r="1148" spans="1:68" x14ac:dyDescent="0.25">
      <c r="A1148" s="340"/>
      <c r="B1148" s="343"/>
      <c r="C1148" s="360"/>
      <c r="D1148" s="385"/>
      <c r="E1148" s="139"/>
      <c r="F1148" s="77" t="s">
        <v>1228</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6"/>
      <c r="AZ1148" s="96"/>
      <c r="BA1148" s="96"/>
      <c r="BB1148" s="96"/>
      <c r="BC1148" s="96"/>
      <c r="BD1148" s="96"/>
      <c r="BE1148" s="96"/>
      <c r="BF1148" s="96"/>
      <c r="BG1148" s="96"/>
      <c r="BH1148" s="96"/>
      <c r="BI1148" s="96"/>
      <c r="BJ1148" s="96"/>
      <c r="BK1148" s="98">
        <v>54971</v>
      </c>
      <c r="BL1148" s="192"/>
      <c r="BM1148" s="202">
        <v>2</v>
      </c>
      <c r="BN1148" s="211">
        <v>54971</v>
      </c>
      <c r="BO1148" s="202" t="s">
        <v>915</v>
      </c>
    </row>
    <row r="1149" spans="1:68" x14ac:dyDescent="0.25">
      <c r="A1149" s="341"/>
      <c r="B1149" s="344"/>
      <c r="C1149" s="361"/>
      <c r="D1149" s="385"/>
      <c r="E1149" s="17"/>
      <c r="F1149" s="77" t="s">
        <v>1749</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6"/>
      <c r="AZ1149" s="96"/>
      <c r="BA1149" s="96"/>
      <c r="BB1149" s="96"/>
      <c r="BC1149" s="96"/>
      <c r="BD1149" s="96"/>
      <c r="BE1149" s="96"/>
      <c r="BF1149" s="96"/>
      <c r="BG1149" s="96"/>
      <c r="BH1149" s="96"/>
      <c r="BI1149" s="96"/>
      <c r="BJ1149" s="96"/>
      <c r="BK1149" s="98">
        <v>82390</v>
      </c>
      <c r="BL1149" s="192"/>
      <c r="BM1149" s="202">
        <v>1</v>
      </c>
      <c r="BN1149" s="211">
        <v>82390</v>
      </c>
      <c r="BO1149" s="202" t="s">
        <v>915</v>
      </c>
    </row>
    <row r="1150" spans="1:68" x14ac:dyDescent="0.25">
      <c r="A1150" s="69"/>
      <c r="B1150" s="23" t="s">
        <v>132</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107"/>
      <c r="AZ1150" s="107"/>
      <c r="BA1150" s="107"/>
      <c r="BB1150" s="107"/>
      <c r="BC1150" s="107"/>
      <c r="BD1150" s="107"/>
      <c r="BE1150" s="107"/>
      <c r="BF1150" s="107"/>
      <c r="BG1150" s="107"/>
      <c r="BH1150" s="107"/>
      <c r="BI1150" s="107"/>
      <c r="BJ1150" s="107"/>
      <c r="BK1150" s="94">
        <f>SUM(BK1141:BK1149)</f>
        <v>2250025.5</v>
      </c>
      <c r="BL1150" s="193">
        <f>BK1150/E1144</f>
        <v>1.0000000004444394</v>
      </c>
      <c r="BM1150" s="202"/>
      <c r="BN1150" s="211"/>
      <c r="BO1150" s="202"/>
    </row>
    <row r="1151" spans="1:68" x14ac:dyDescent="0.25">
      <c r="A1151" s="339">
        <v>132</v>
      </c>
      <c r="B1151" s="342" t="s">
        <v>1519</v>
      </c>
      <c r="C1151" s="359" t="s">
        <v>1518</v>
      </c>
      <c r="D1151" s="371" t="s">
        <v>1751</v>
      </c>
      <c r="E1151" s="365">
        <v>1881374.12</v>
      </c>
      <c r="F1151" s="7" t="s">
        <v>1185</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c r="AZ1151" s="98"/>
      <c r="BA1151" s="98"/>
      <c r="BB1151" s="98"/>
      <c r="BC1151" s="98"/>
      <c r="BD1151" s="98"/>
      <c r="BE1151" s="98"/>
      <c r="BF1151" s="98"/>
      <c r="BG1151" s="98"/>
      <c r="BH1151" s="98"/>
      <c r="BI1151" s="98"/>
      <c r="BJ1151" s="98"/>
      <c r="BK1151" s="98">
        <v>652738</v>
      </c>
      <c r="BL1151" s="192"/>
      <c r="BM1151" s="202">
        <v>6</v>
      </c>
      <c r="BN1151" s="211">
        <v>652738</v>
      </c>
      <c r="BO1151" s="202"/>
    </row>
    <row r="1152" spans="1:68" x14ac:dyDescent="0.25">
      <c r="A1152" s="340"/>
      <c r="B1152" s="343"/>
      <c r="C1152" s="360"/>
      <c r="D1152" s="375"/>
      <c r="E1152" s="366"/>
      <c r="F1152" s="7" t="s">
        <v>1198</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c r="AZ1152" s="98"/>
      <c r="BA1152" s="98"/>
      <c r="BB1152" s="98"/>
      <c r="BC1152" s="98"/>
      <c r="BD1152" s="98"/>
      <c r="BE1152" s="98"/>
      <c r="BF1152" s="98"/>
      <c r="BG1152" s="98"/>
      <c r="BH1152" s="98"/>
      <c r="BI1152" s="98"/>
      <c r="BJ1152" s="98"/>
      <c r="BK1152" s="98">
        <v>118652</v>
      </c>
      <c r="BL1152" s="192"/>
      <c r="BM1152" s="202">
        <v>2</v>
      </c>
      <c r="BN1152" s="211">
        <v>118652</v>
      </c>
      <c r="BO1152" s="202"/>
    </row>
    <row r="1153" spans="1:67" x14ac:dyDescent="0.25">
      <c r="A1153" s="340"/>
      <c r="B1153" s="343"/>
      <c r="C1153" s="360"/>
      <c r="D1153" s="375"/>
      <c r="E1153" s="366"/>
      <c r="F1153" s="7" t="s">
        <v>1184</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c r="AZ1153" s="98"/>
      <c r="BA1153" s="98"/>
      <c r="BB1153" s="98"/>
      <c r="BC1153" s="98"/>
      <c r="BD1153" s="98"/>
      <c r="BE1153" s="98"/>
      <c r="BF1153" s="98"/>
      <c r="BG1153" s="98"/>
      <c r="BH1153" s="98"/>
      <c r="BI1153" s="98"/>
      <c r="BJ1153" s="98"/>
      <c r="BK1153" s="98">
        <v>602264</v>
      </c>
      <c r="BL1153" s="192"/>
      <c r="BM1153" s="202">
        <v>11</v>
      </c>
      <c r="BN1153" s="211">
        <v>602264</v>
      </c>
      <c r="BO1153" s="202"/>
    </row>
    <row r="1154" spans="1:67" x14ac:dyDescent="0.25">
      <c r="A1154" s="340"/>
      <c r="B1154" s="343"/>
      <c r="C1154" s="360"/>
      <c r="D1154" s="375"/>
      <c r="E1154" s="366"/>
      <c r="F1154" s="7" t="s">
        <v>1316</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c r="AZ1154" s="98"/>
      <c r="BA1154" s="98"/>
      <c r="BB1154" s="98"/>
      <c r="BC1154" s="98"/>
      <c r="BD1154" s="98"/>
      <c r="BE1154" s="98"/>
      <c r="BF1154" s="98"/>
      <c r="BG1154" s="98"/>
      <c r="BH1154" s="98"/>
      <c r="BI1154" s="98"/>
      <c r="BJ1154" s="98"/>
      <c r="BK1154" s="98">
        <v>59997</v>
      </c>
      <c r="BL1154" s="192"/>
      <c r="BM1154" s="202">
        <v>1</v>
      </c>
      <c r="BN1154" s="211">
        <v>59997</v>
      </c>
      <c r="BO1154" s="202"/>
    </row>
    <row r="1155" spans="1:67" x14ac:dyDescent="0.25">
      <c r="A1155" s="340"/>
      <c r="B1155" s="343"/>
      <c r="C1155" s="360"/>
      <c r="D1155" s="375"/>
      <c r="E1155" s="366"/>
      <c r="F1155" s="7" t="s">
        <v>1336</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c r="AZ1155" s="98"/>
      <c r="BA1155" s="98"/>
      <c r="BB1155" s="98"/>
      <c r="BC1155" s="98"/>
      <c r="BD1155" s="98"/>
      <c r="BE1155" s="98"/>
      <c r="BF1155" s="98"/>
      <c r="BG1155" s="98"/>
      <c r="BH1155" s="98"/>
      <c r="BI1155" s="98"/>
      <c r="BJ1155" s="98"/>
      <c r="BK1155" s="98">
        <v>100000</v>
      </c>
      <c r="BL1155" s="192"/>
      <c r="BM1155" s="202">
        <v>1</v>
      </c>
      <c r="BN1155" s="211">
        <v>100000</v>
      </c>
      <c r="BO1155" s="202"/>
    </row>
    <row r="1156" spans="1:67" x14ac:dyDescent="0.25">
      <c r="A1156" s="340"/>
      <c r="B1156" s="343"/>
      <c r="C1156" s="360"/>
      <c r="D1156" s="375"/>
      <c r="E1156" s="366"/>
      <c r="F1156" s="7" t="s">
        <v>1238</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c r="AZ1156" s="98"/>
      <c r="BA1156" s="98"/>
      <c r="BB1156" s="98"/>
      <c r="BC1156" s="98"/>
      <c r="BD1156" s="98"/>
      <c r="BE1156" s="98"/>
      <c r="BF1156" s="98"/>
      <c r="BG1156" s="98"/>
      <c r="BH1156" s="98"/>
      <c r="BI1156" s="98"/>
      <c r="BJ1156" s="98"/>
      <c r="BK1156" s="98">
        <v>212948.52</v>
      </c>
      <c r="BL1156" s="192"/>
      <c r="BM1156" s="202">
        <v>2</v>
      </c>
      <c r="BN1156" s="211">
        <v>198157.5</v>
      </c>
      <c r="BO1156" s="202"/>
    </row>
    <row r="1157" spans="1:67" x14ac:dyDescent="0.25">
      <c r="A1157" s="341"/>
      <c r="B1157" s="344"/>
      <c r="C1157" s="361"/>
      <c r="D1157" s="376"/>
      <c r="E1157" s="367"/>
      <c r="F1157" s="7" t="s">
        <v>1180</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c r="AZ1157" s="98"/>
      <c r="BA1157" s="98"/>
      <c r="BB1157" s="98"/>
      <c r="BC1157" s="98"/>
      <c r="BD1157" s="98"/>
      <c r="BE1157" s="98"/>
      <c r="BF1157" s="98"/>
      <c r="BG1157" s="98"/>
      <c r="BH1157" s="98"/>
      <c r="BI1157" s="98"/>
      <c r="BJ1157" s="98"/>
      <c r="BK1157" s="98">
        <v>79965</v>
      </c>
      <c r="BL1157" s="192"/>
      <c r="BM1157" s="202">
        <v>1</v>
      </c>
      <c r="BN1157" s="211">
        <v>79965</v>
      </c>
      <c r="BO1157" s="202"/>
    </row>
    <row r="1158" spans="1:67" x14ac:dyDescent="0.25">
      <c r="A1158" s="209"/>
      <c r="B1158" s="210"/>
      <c r="C1158" s="139"/>
      <c r="D1158" s="233"/>
      <c r="E1158" s="217"/>
      <c r="F1158" s="77" t="s">
        <v>1183</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c r="AZ1158" s="98"/>
      <c r="BA1158" s="98"/>
      <c r="BB1158" s="98"/>
      <c r="BC1158" s="98"/>
      <c r="BD1158" s="98"/>
      <c r="BE1158" s="98"/>
      <c r="BF1158" s="98"/>
      <c r="BG1158" s="98"/>
      <c r="BH1158" s="98"/>
      <c r="BI1158" s="98"/>
      <c r="BJ1158" s="98"/>
      <c r="BK1158" s="98">
        <v>27125</v>
      </c>
      <c r="BL1158" s="192"/>
      <c r="BM1158" s="202">
        <v>1</v>
      </c>
      <c r="BN1158" s="211">
        <v>27125</v>
      </c>
      <c r="BO1158" s="202"/>
    </row>
    <row r="1159" spans="1:67" x14ac:dyDescent="0.25">
      <c r="A1159" s="209"/>
      <c r="B1159" s="210"/>
      <c r="C1159" s="139"/>
      <c r="D1159" s="233"/>
      <c r="E1159" s="217"/>
      <c r="F1159" s="77" t="s">
        <v>1182</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c r="AZ1159" s="98"/>
      <c r="BA1159" s="98"/>
      <c r="BB1159" s="98"/>
      <c r="BC1159" s="98"/>
      <c r="BD1159" s="98"/>
      <c r="BE1159" s="98"/>
      <c r="BF1159" s="98"/>
      <c r="BG1159" s="98"/>
      <c r="BH1159" s="98"/>
      <c r="BI1159" s="98"/>
      <c r="BJ1159" s="98"/>
      <c r="BK1159" s="98">
        <v>27684.6</v>
      </c>
      <c r="BL1159" s="192"/>
      <c r="BM1159" s="202">
        <v>2</v>
      </c>
      <c r="BN1159" s="211">
        <v>27684.6</v>
      </c>
      <c r="BO1159" s="202"/>
    </row>
    <row r="1160" spans="1:67" x14ac:dyDescent="0.25">
      <c r="A1160" s="69"/>
      <c r="B1160" s="23" t="s">
        <v>132</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107"/>
      <c r="AZ1160" s="107"/>
      <c r="BA1160" s="107"/>
      <c r="BB1160" s="107"/>
      <c r="BC1160" s="107"/>
      <c r="BD1160" s="107"/>
      <c r="BE1160" s="107"/>
      <c r="BF1160" s="107"/>
      <c r="BG1160" s="107"/>
      <c r="BH1160" s="107"/>
      <c r="BI1160" s="107"/>
      <c r="BJ1160" s="107"/>
      <c r="BK1160" s="94">
        <f>SUM(BK1151:BK1159)</f>
        <v>1881374.12</v>
      </c>
      <c r="BL1160" s="193">
        <f>BK1160/E1151</f>
        <v>1</v>
      </c>
      <c r="BM1160" s="202"/>
      <c r="BN1160" s="211"/>
      <c r="BO1160" s="202"/>
    </row>
    <row r="1161" spans="1:67" ht="15" customHeight="1" x14ac:dyDescent="0.25">
      <c r="A1161" s="391">
        <v>133</v>
      </c>
      <c r="B1161" s="384" t="s">
        <v>1523</v>
      </c>
      <c r="C1161" s="386" t="s">
        <v>1512</v>
      </c>
      <c r="D1161" s="385" t="s">
        <v>1752</v>
      </c>
      <c r="E1161" s="390">
        <v>1347477.3600000003</v>
      </c>
      <c r="F1161" s="7" t="s">
        <v>1520</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c r="AZ1161" s="98"/>
      <c r="BA1161" s="98"/>
      <c r="BB1161" s="98"/>
      <c r="BC1161" s="98"/>
      <c r="BD1161" s="98"/>
      <c r="BE1161" s="98"/>
      <c r="BF1161" s="98"/>
      <c r="BG1161" s="98"/>
      <c r="BH1161" s="98"/>
      <c r="BI1161" s="98"/>
      <c r="BJ1161" s="98"/>
      <c r="BK1161" s="98">
        <f>SUM(G1161:N1161)</f>
        <v>586727.55000000005</v>
      </c>
      <c r="BL1161" s="192"/>
      <c r="BM1161" s="202">
        <v>7</v>
      </c>
      <c r="BN1161" s="211">
        <v>555889</v>
      </c>
      <c r="BO1161" s="202" t="s">
        <v>709</v>
      </c>
    </row>
    <row r="1162" spans="1:67" x14ac:dyDescent="0.25">
      <c r="A1162" s="391"/>
      <c r="B1162" s="384"/>
      <c r="C1162" s="386"/>
      <c r="D1162" s="385"/>
      <c r="E1162" s="390"/>
      <c r="F1162" s="7" t="s">
        <v>1521</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c r="AZ1162" s="98"/>
      <c r="BA1162" s="98"/>
      <c r="BB1162" s="98"/>
      <c r="BC1162" s="98"/>
      <c r="BD1162" s="98"/>
      <c r="BE1162" s="98"/>
      <c r="BF1162" s="98"/>
      <c r="BG1162" s="98"/>
      <c r="BH1162" s="98"/>
      <c r="BI1162" s="98"/>
      <c r="BJ1162" s="98"/>
      <c r="BK1162" s="98">
        <f t="shared" ref="BK1162:BK1167" si="8">SUM(G1162:N1162)</f>
        <v>13929.81</v>
      </c>
      <c r="BL1162" s="192"/>
      <c r="BM1162" s="202"/>
      <c r="BN1162" s="211"/>
      <c r="BO1162" s="202" t="s">
        <v>710</v>
      </c>
    </row>
    <row r="1163" spans="1:67" x14ac:dyDescent="0.25">
      <c r="A1163" s="391"/>
      <c r="B1163" s="384"/>
      <c r="C1163" s="386"/>
      <c r="D1163" s="385"/>
      <c r="E1163" s="390"/>
      <c r="F1163" s="7" t="s">
        <v>1522</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c r="AZ1163" s="98"/>
      <c r="BA1163" s="98"/>
      <c r="BB1163" s="98"/>
      <c r="BC1163" s="98"/>
      <c r="BD1163" s="98"/>
      <c r="BE1163" s="98"/>
      <c r="BF1163" s="98"/>
      <c r="BG1163" s="98"/>
      <c r="BH1163" s="98"/>
      <c r="BI1163" s="98"/>
      <c r="BJ1163" s="98"/>
      <c r="BK1163" s="98">
        <f t="shared" si="8"/>
        <v>167636.72</v>
      </c>
      <c r="BL1163" s="192"/>
      <c r="BM1163" s="202">
        <v>3</v>
      </c>
      <c r="BN1163" s="211">
        <v>150000</v>
      </c>
      <c r="BO1163" s="202" t="s">
        <v>903</v>
      </c>
    </row>
    <row r="1164" spans="1:67" x14ac:dyDescent="0.25">
      <c r="A1164" s="391"/>
      <c r="B1164" s="384"/>
      <c r="C1164" s="386"/>
      <c r="D1164" s="385"/>
      <c r="E1164" s="390"/>
      <c r="F1164" s="7" t="s">
        <v>1524</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c r="AZ1164" s="98"/>
      <c r="BA1164" s="98"/>
      <c r="BB1164" s="98"/>
      <c r="BC1164" s="98"/>
      <c r="BD1164" s="98"/>
      <c r="BE1164" s="98"/>
      <c r="BF1164" s="98"/>
      <c r="BG1164" s="98"/>
      <c r="BH1164" s="98"/>
      <c r="BI1164" s="98"/>
      <c r="BJ1164" s="98"/>
      <c r="BK1164" s="98">
        <f t="shared" si="8"/>
        <v>167636.72</v>
      </c>
      <c r="BL1164" s="192"/>
      <c r="BM1164" s="202">
        <v>1</v>
      </c>
      <c r="BN1164" s="211">
        <v>85000</v>
      </c>
      <c r="BO1164" s="202" t="s">
        <v>711</v>
      </c>
    </row>
    <row r="1165" spans="1:67" x14ac:dyDescent="0.25">
      <c r="A1165" s="391"/>
      <c r="B1165" s="384"/>
      <c r="C1165" s="386"/>
      <c r="D1165" s="385"/>
      <c r="E1165" s="390"/>
      <c r="F1165" s="7" t="s">
        <v>1552</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c r="AZ1165" s="98"/>
      <c r="BA1165" s="98"/>
      <c r="BB1165" s="98"/>
      <c r="BC1165" s="98"/>
      <c r="BD1165" s="98"/>
      <c r="BE1165" s="98"/>
      <c r="BF1165" s="98"/>
      <c r="BG1165" s="98"/>
      <c r="BH1165" s="98"/>
      <c r="BI1165" s="98"/>
      <c r="BJ1165" s="98"/>
      <c r="BK1165" s="98">
        <f t="shared" si="8"/>
        <v>50285.37</v>
      </c>
      <c r="BL1165" s="192"/>
      <c r="BM1165" s="202">
        <v>1</v>
      </c>
      <c r="BN1165" s="211">
        <v>50285.37</v>
      </c>
      <c r="BO1165" s="202" t="s">
        <v>904</v>
      </c>
    </row>
    <row r="1166" spans="1:67" x14ac:dyDescent="0.25">
      <c r="A1166" s="391"/>
      <c r="B1166" s="384"/>
      <c r="C1166" s="386"/>
      <c r="D1166" s="385"/>
      <c r="E1166" s="390"/>
      <c r="F1166" s="7" t="s">
        <v>1525</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c r="AZ1166" s="98"/>
      <c r="BA1166" s="98"/>
      <c r="BB1166" s="98"/>
      <c r="BC1166" s="98"/>
      <c r="BD1166" s="98"/>
      <c r="BE1166" s="98"/>
      <c r="BF1166" s="98"/>
      <c r="BG1166" s="98"/>
      <c r="BH1166" s="98"/>
      <c r="BI1166" s="98"/>
      <c r="BJ1166" s="98"/>
      <c r="BK1166" s="98">
        <f t="shared" si="8"/>
        <v>335277.28999999998</v>
      </c>
      <c r="BL1166" s="192"/>
      <c r="BM1166" s="202">
        <v>8</v>
      </c>
      <c r="BN1166" s="211">
        <v>320000</v>
      </c>
      <c r="BO1166" s="202"/>
    </row>
    <row r="1167" spans="1:67" x14ac:dyDescent="0.25">
      <c r="A1167" s="391"/>
      <c r="B1167" s="384"/>
      <c r="C1167" s="386"/>
      <c r="D1167" s="385"/>
      <c r="E1167" s="390"/>
      <c r="F1167" s="7" t="s">
        <v>1526</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c r="AZ1167" s="98"/>
      <c r="BA1167" s="98"/>
      <c r="BB1167" s="98"/>
      <c r="BC1167" s="98"/>
      <c r="BD1167" s="98"/>
      <c r="BE1167" s="98"/>
      <c r="BF1167" s="98"/>
      <c r="BG1167" s="98"/>
      <c r="BH1167" s="98"/>
      <c r="BI1167" s="98"/>
      <c r="BJ1167" s="98"/>
      <c r="BK1167" s="98">
        <f t="shared" si="8"/>
        <v>16762.330000000002</v>
      </c>
      <c r="BL1167" s="192"/>
      <c r="BM1167" s="202"/>
      <c r="BN1167" s="211"/>
      <c r="BO1167" s="202" t="s">
        <v>846</v>
      </c>
    </row>
    <row r="1168" spans="1:67" x14ac:dyDescent="0.25">
      <c r="A1168" s="391"/>
      <c r="B1168" s="384"/>
      <c r="C1168" s="386"/>
      <c r="D1168" s="385"/>
      <c r="E1168" s="390"/>
      <c r="F1168" s="77" t="s">
        <v>1527</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c r="AZ1168" s="98"/>
      <c r="BA1168" s="98"/>
      <c r="BB1168" s="98"/>
      <c r="BC1168" s="98"/>
      <c r="BD1168" s="98"/>
      <c r="BE1168" s="98"/>
      <c r="BF1168" s="98"/>
      <c r="BG1168" s="98"/>
      <c r="BH1168" s="98"/>
      <c r="BI1168" s="98"/>
      <c r="BJ1168" s="98"/>
      <c r="BK1168" s="98">
        <v>9222</v>
      </c>
      <c r="BL1168" s="192"/>
      <c r="BM1168" s="202">
        <v>1</v>
      </c>
      <c r="BN1168" s="211">
        <v>9220</v>
      </c>
      <c r="BO1168" s="202" t="s">
        <v>847</v>
      </c>
    </row>
    <row r="1169" spans="1:67" x14ac:dyDescent="0.25">
      <c r="A1169" s="69"/>
      <c r="B1169" s="23" t="s">
        <v>132</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107"/>
      <c r="AZ1169" s="107"/>
      <c r="BA1169" s="107"/>
      <c r="BB1169" s="107"/>
      <c r="BC1169" s="107"/>
      <c r="BD1169" s="107"/>
      <c r="BE1169" s="107"/>
      <c r="BF1169" s="107"/>
      <c r="BG1169" s="107"/>
      <c r="BH1169" s="107"/>
      <c r="BI1169" s="107"/>
      <c r="BJ1169" s="107"/>
      <c r="BK1169" s="94">
        <f>SUM(BK1161:BK1168)</f>
        <v>1347477.79</v>
      </c>
      <c r="BL1169" s="193">
        <f>BK1169/E1161</f>
        <v>1.0000003191148235</v>
      </c>
      <c r="BM1169" s="202"/>
      <c r="BN1169" s="211"/>
      <c r="BO1169" s="202"/>
    </row>
    <row r="1170" spans="1:67" ht="15" customHeight="1" x14ac:dyDescent="0.25">
      <c r="A1170" s="391">
        <v>134</v>
      </c>
      <c r="B1170" s="384" t="s">
        <v>1528</v>
      </c>
      <c r="C1170" s="386" t="s">
        <v>1512</v>
      </c>
      <c r="D1170" s="385" t="s">
        <v>614</v>
      </c>
      <c r="E1170" s="446">
        <v>979529.20000000007</v>
      </c>
      <c r="F1170" s="7" t="s">
        <v>606</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6"/>
      <c r="AZ1170" s="96"/>
      <c r="BA1170" s="96"/>
      <c r="BB1170" s="96"/>
      <c r="BC1170" s="96"/>
      <c r="BD1170" s="96"/>
      <c r="BE1170" s="96"/>
      <c r="BF1170" s="96"/>
      <c r="BG1170" s="96"/>
      <c r="BH1170" s="96"/>
      <c r="BI1170" s="96"/>
      <c r="BJ1170" s="96"/>
      <c r="BK1170" s="98">
        <v>404560.17</v>
      </c>
      <c r="BL1170" s="192"/>
      <c r="BM1170" s="202">
        <v>3</v>
      </c>
      <c r="BN1170" s="211">
        <v>400000</v>
      </c>
      <c r="BO1170" s="202" t="s">
        <v>1019</v>
      </c>
    </row>
    <row r="1171" spans="1:67" x14ac:dyDescent="0.25">
      <c r="A1171" s="391"/>
      <c r="B1171" s="384"/>
      <c r="C1171" s="386"/>
      <c r="D1171" s="385"/>
      <c r="E1171" s="446"/>
      <c r="F1171" s="7" t="s">
        <v>607</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6"/>
      <c r="AZ1171" s="96"/>
      <c r="BA1171" s="96"/>
      <c r="BB1171" s="96"/>
      <c r="BC1171" s="96"/>
      <c r="BD1171" s="96"/>
      <c r="BE1171" s="96"/>
      <c r="BF1171" s="96"/>
      <c r="BG1171" s="96"/>
      <c r="BH1171" s="96"/>
      <c r="BI1171" s="96"/>
      <c r="BJ1171" s="96"/>
      <c r="BK1171" s="98">
        <v>22473.8</v>
      </c>
      <c r="BL1171" s="192"/>
      <c r="BM1171" s="202"/>
      <c r="BN1171" s="211"/>
      <c r="BO1171" s="202" t="s">
        <v>1076</v>
      </c>
    </row>
    <row r="1172" spans="1:67" x14ac:dyDescent="0.25">
      <c r="A1172" s="391"/>
      <c r="B1172" s="384"/>
      <c r="C1172" s="386"/>
      <c r="D1172" s="385"/>
      <c r="E1172" s="446"/>
      <c r="F1172" s="7" t="s">
        <v>608</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6"/>
      <c r="AZ1172" s="96"/>
      <c r="BA1172" s="96"/>
      <c r="BB1172" s="96"/>
      <c r="BC1172" s="96"/>
      <c r="BD1172" s="96"/>
      <c r="BE1172" s="96"/>
      <c r="BF1172" s="96"/>
      <c r="BG1172" s="96"/>
      <c r="BH1172" s="96"/>
      <c r="BI1172" s="96"/>
      <c r="BJ1172" s="96"/>
      <c r="BK1172" s="98">
        <v>62530.37</v>
      </c>
      <c r="BL1172" s="192"/>
      <c r="BM1172" s="202"/>
      <c r="BN1172" s="211"/>
      <c r="BO1172" s="202" t="s">
        <v>1077</v>
      </c>
    </row>
    <row r="1173" spans="1:67" x14ac:dyDescent="0.25">
      <c r="A1173" s="391"/>
      <c r="B1173" s="384"/>
      <c r="C1173" s="386"/>
      <c r="D1173" s="385"/>
      <c r="E1173" s="446"/>
      <c r="F1173" s="77" t="s">
        <v>1365</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6"/>
      <c r="AZ1173" s="96"/>
      <c r="BA1173" s="96"/>
      <c r="BB1173" s="96"/>
      <c r="BC1173" s="96"/>
      <c r="BD1173" s="96"/>
      <c r="BE1173" s="96"/>
      <c r="BF1173" s="96"/>
      <c r="BG1173" s="96"/>
      <c r="BH1173" s="96"/>
      <c r="BI1173" s="96"/>
      <c r="BJ1173" s="96"/>
      <c r="BK1173" s="98">
        <v>17982.59</v>
      </c>
      <c r="BL1173" s="192"/>
      <c r="BM1173" s="202"/>
      <c r="BN1173" s="211"/>
      <c r="BO1173" s="202" t="s">
        <v>1078</v>
      </c>
    </row>
    <row r="1174" spans="1:67" x14ac:dyDescent="0.25">
      <c r="A1174" s="242"/>
      <c r="B1174" s="210"/>
      <c r="C1174" s="139"/>
      <c r="D1174" s="233"/>
      <c r="E1174" s="240"/>
      <c r="F1174" s="77" t="s">
        <v>670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6"/>
      <c r="AZ1174" s="96"/>
      <c r="BA1174" s="96"/>
      <c r="BB1174" s="96"/>
      <c r="BC1174" s="96"/>
      <c r="BD1174" s="96"/>
      <c r="BE1174" s="96"/>
      <c r="BF1174" s="96"/>
      <c r="BG1174" s="96"/>
      <c r="BH1174" s="96"/>
      <c r="BI1174" s="96"/>
      <c r="BJ1174" s="96"/>
      <c r="BK1174" s="98">
        <v>179802.09</v>
      </c>
      <c r="BL1174" s="192"/>
      <c r="BM1174" s="202">
        <v>1</v>
      </c>
      <c r="BN1174" s="211">
        <v>40000</v>
      </c>
      <c r="BO1174" s="202" t="s">
        <v>1079</v>
      </c>
    </row>
    <row r="1175" spans="1:67" x14ac:dyDescent="0.25">
      <c r="A1175" s="242"/>
      <c r="B1175" s="210"/>
      <c r="C1175" s="139"/>
      <c r="D1175" s="233"/>
      <c r="E1175" s="240"/>
      <c r="F1175" s="77" t="s">
        <v>584</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6"/>
      <c r="AZ1175" s="96"/>
      <c r="BA1175" s="96"/>
      <c r="BB1175" s="96"/>
      <c r="BC1175" s="96"/>
      <c r="BD1175" s="96"/>
      <c r="BE1175" s="96"/>
      <c r="BF1175" s="96"/>
      <c r="BG1175" s="96"/>
      <c r="BH1175" s="96"/>
      <c r="BI1175" s="96"/>
      <c r="BJ1175" s="96"/>
      <c r="BK1175" s="98">
        <v>67426.3</v>
      </c>
      <c r="BL1175" s="192"/>
      <c r="BM1175" s="202"/>
      <c r="BN1175" s="211"/>
      <c r="BO1175" s="202" t="s">
        <v>1020</v>
      </c>
    </row>
    <row r="1176" spans="1:67" x14ac:dyDescent="0.25">
      <c r="A1176" s="242"/>
      <c r="B1176" s="210"/>
      <c r="C1176" s="139"/>
      <c r="D1176" s="233"/>
      <c r="E1176" s="240"/>
      <c r="F1176" s="77" t="s">
        <v>725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6"/>
      <c r="AZ1176" s="96"/>
      <c r="BA1176" s="96"/>
      <c r="BB1176" s="96"/>
      <c r="BC1176" s="96"/>
      <c r="BD1176" s="96"/>
      <c r="BE1176" s="96"/>
      <c r="BF1176" s="96"/>
      <c r="BG1176" s="96"/>
      <c r="BH1176" s="96"/>
      <c r="BI1176" s="96"/>
      <c r="BJ1176" s="96"/>
      <c r="BK1176" s="98">
        <v>224753.89</v>
      </c>
      <c r="BL1176" s="192"/>
      <c r="BM1176" s="202">
        <v>3</v>
      </c>
      <c r="BN1176" s="211">
        <v>125577</v>
      </c>
      <c r="BO1176" s="202" t="s">
        <v>1080</v>
      </c>
    </row>
    <row r="1177" spans="1:67" x14ac:dyDescent="0.25">
      <c r="A1177" s="69"/>
      <c r="B1177" s="23" t="s">
        <v>132</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107"/>
      <c r="AZ1177" s="107"/>
      <c r="BA1177" s="107"/>
      <c r="BB1177" s="107"/>
      <c r="BC1177" s="107"/>
      <c r="BD1177" s="107"/>
      <c r="BE1177" s="107"/>
      <c r="BF1177" s="107"/>
      <c r="BG1177" s="107"/>
      <c r="BH1177" s="107"/>
      <c r="BI1177" s="107"/>
      <c r="BJ1177" s="107"/>
      <c r="BK1177" s="94">
        <f>SUM(BK1170:BK1176)</f>
        <v>979529.21000000008</v>
      </c>
      <c r="BL1177" s="193">
        <f>BK1177/E1170</f>
        <v>1.0000000102089861</v>
      </c>
      <c r="BM1177" s="202"/>
      <c r="BN1177" s="211"/>
      <c r="BO1177" s="202"/>
    </row>
    <row r="1178" spans="1:67" x14ac:dyDescent="0.25">
      <c r="A1178" s="339">
        <v>135</v>
      </c>
      <c r="B1178" s="342" t="s">
        <v>1529</v>
      </c>
      <c r="C1178" s="359" t="s">
        <v>1512</v>
      </c>
      <c r="D1178" s="371" t="s">
        <v>1755</v>
      </c>
      <c r="E1178" s="365">
        <v>1601734.55</v>
      </c>
      <c r="F1178" s="7" t="s">
        <v>1143</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6"/>
      <c r="AZ1178" s="96"/>
      <c r="BA1178" s="96"/>
      <c r="BB1178" s="96"/>
      <c r="BC1178" s="96"/>
      <c r="BD1178" s="96"/>
      <c r="BE1178" s="96"/>
      <c r="BF1178" s="96"/>
      <c r="BG1178" s="96"/>
      <c r="BH1178" s="96"/>
      <c r="BI1178" s="96"/>
      <c r="BJ1178" s="96"/>
      <c r="BK1178" s="98">
        <v>1111996.03</v>
      </c>
      <c r="BL1178" s="192"/>
      <c r="BM1178" s="202">
        <v>7</v>
      </c>
      <c r="BN1178" s="211">
        <v>979518</v>
      </c>
      <c r="BO1178" s="202" t="s">
        <v>405</v>
      </c>
    </row>
    <row r="1179" spans="1:67" x14ac:dyDescent="0.25">
      <c r="A1179" s="340"/>
      <c r="B1179" s="343"/>
      <c r="C1179" s="360"/>
      <c r="D1179" s="375"/>
      <c r="E1179" s="366"/>
      <c r="F1179" s="7" t="s">
        <v>1120</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6"/>
      <c r="AZ1179" s="96"/>
      <c r="BA1179" s="96"/>
      <c r="BB1179" s="96"/>
      <c r="BC1179" s="96"/>
      <c r="BD1179" s="96"/>
      <c r="BE1179" s="96"/>
      <c r="BF1179" s="96"/>
      <c r="BG1179" s="96"/>
      <c r="BH1179" s="96"/>
      <c r="BI1179" s="96"/>
      <c r="BJ1179" s="96"/>
      <c r="BK1179" s="98">
        <v>79202.92</v>
      </c>
      <c r="BL1179" s="192"/>
      <c r="BM1179" s="202"/>
      <c r="BN1179" s="211"/>
      <c r="BO1179" s="202" t="s">
        <v>726</v>
      </c>
    </row>
    <row r="1180" spans="1:67" x14ac:dyDescent="0.25">
      <c r="A1180" s="340"/>
      <c r="B1180" s="343"/>
      <c r="C1180" s="360"/>
      <c r="D1180" s="375"/>
      <c r="E1180" s="366"/>
      <c r="F1180" s="7" t="s">
        <v>1121</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6"/>
      <c r="AZ1180" s="96"/>
      <c r="BA1180" s="96"/>
      <c r="BB1180" s="96"/>
      <c r="BC1180" s="96"/>
      <c r="BD1180" s="96"/>
      <c r="BE1180" s="96"/>
      <c r="BF1180" s="96"/>
      <c r="BG1180" s="96"/>
      <c r="BH1180" s="96"/>
      <c r="BI1180" s="96"/>
      <c r="BJ1180" s="96"/>
      <c r="BK1180" s="98">
        <v>80000</v>
      </c>
      <c r="BL1180" s="192"/>
      <c r="BM1180" s="202"/>
      <c r="BN1180" s="211"/>
      <c r="BO1180" s="202" t="s">
        <v>726</v>
      </c>
    </row>
    <row r="1181" spans="1:67" x14ac:dyDescent="0.25">
      <c r="A1181" s="340"/>
      <c r="B1181" s="343"/>
      <c r="C1181" s="360"/>
      <c r="D1181" s="375"/>
      <c r="E1181" s="366"/>
      <c r="F1181" s="7" t="s">
        <v>1114</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6"/>
      <c r="AZ1181" s="96"/>
      <c r="BA1181" s="96"/>
      <c r="BB1181" s="96"/>
      <c r="BC1181" s="96"/>
      <c r="BD1181" s="96"/>
      <c r="BE1181" s="96"/>
      <c r="BF1181" s="96"/>
      <c r="BG1181" s="96"/>
      <c r="BH1181" s="96"/>
      <c r="BI1181" s="96"/>
      <c r="BJ1181" s="96"/>
      <c r="BK1181" s="98">
        <v>90000</v>
      </c>
      <c r="BL1181" s="192"/>
      <c r="BM1181" s="202">
        <v>2</v>
      </c>
      <c r="BN1181" s="211">
        <v>80000</v>
      </c>
      <c r="BO1181" s="202" t="s">
        <v>406</v>
      </c>
    </row>
    <row r="1182" spans="1:67" x14ac:dyDescent="0.25">
      <c r="A1182" s="340"/>
      <c r="B1182" s="343"/>
      <c r="C1182" s="360"/>
      <c r="D1182" s="375"/>
      <c r="E1182" s="366"/>
      <c r="F1182" s="7" t="s">
        <v>1118</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6"/>
      <c r="AZ1182" s="96"/>
      <c r="BA1182" s="96"/>
      <c r="BB1182" s="96"/>
      <c r="BC1182" s="96"/>
      <c r="BD1182" s="96"/>
      <c r="BE1182" s="96"/>
      <c r="BF1182" s="96"/>
      <c r="BG1182" s="96"/>
      <c r="BH1182" s="96"/>
      <c r="BI1182" s="96"/>
      <c r="BJ1182" s="96"/>
      <c r="BK1182" s="98">
        <v>100000</v>
      </c>
      <c r="BL1182" s="192"/>
      <c r="BM1182" s="202">
        <v>2</v>
      </c>
      <c r="BN1182" s="211">
        <v>100000</v>
      </c>
      <c r="BO1182" s="202" t="s">
        <v>407</v>
      </c>
    </row>
    <row r="1183" spans="1:67" x14ac:dyDescent="0.25">
      <c r="A1183" s="340"/>
      <c r="B1183" s="343"/>
      <c r="C1183" s="360"/>
      <c r="D1183" s="375"/>
      <c r="E1183" s="366"/>
      <c r="F1183" s="7" t="s">
        <v>1091</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6"/>
      <c r="AZ1183" s="96"/>
      <c r="BA1183" s="96"/>
      <c r="BB1183" s="96"/>
      <c r="BC1183" s="96"/>
      <c r="BD1183" s="96"/>
      <c r="BE1183" s="96"/>
      <c r="BF1183" s="96"/>
      <c r="BG1183" s="96"/>
      <c r="BH1183" s="96"/>
      <c r="BI1183" s="96"/>
      <c r="BJ1183" s="96"/>
      <c r="BK1183" s="98">
        <v>105000</v>
      </c>
      <c r="BL1183" s="192"/>
      <c r="BM1183" s="202">
        <v>4</v>
      </c>
      <c r="BN1183" s="211">
        <v>60000</v>
      </c>
      <c r="BO1183" s="202" t="s">
        <v>408</v>
      </c>
    </row>
    <row r="1184" spans="1:67" x14ac:dyDescent="0.25">
      <c r="A1184" s="340"/>
      <c r="B1184" s="343"/>
      <c r="C1184" s="360"/>
      <c r="D1184" s="375"/>
      <c r="E1184" s="366"/>
      <c r="F1184" s="7" t="s">
        <v>1179</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6"/>
      <c r="AZ1184" s="96"/>
      <c r="BA1184" s="96"/>
      <c r="BB1184" s="96"/>
      <c r="BC1184" s="96"/>
      <c r="BD1184" s="96"/>
      <c r="BE1184" s="96"/>
      <c r="BF1184" s="96"/>
      <c r="BG1184" s="96"/>
      <c r="BH1184" s="96"/>
      <c r="BI1184" s="96"/>
      <c r="BJ1184" s="96"/>
      <c r="BK1184" s="98">
        <v>19710.830000000002</v>
      </c>
      <c r="BL1184" s="192"/>
      <c r="BM1184" s="202"/>
      <c r="BN1184" s="211"/>
      <c r="BO1184" s="202" t="s">
        <v>726</v>
      </c>
    </row>
    <row r="1185" spans="1:67" x14ac:dyDescent="0.25">
      <c r="A1185" s="341"/>
      <c r="B1185" s="344"/>
      <c r="C1185" s="361"/>
      <c r="D1185" s="376"/>
      <c r="E1185" s="367"/>
      <c r="F1185" s="7" t="s">
        <v>1140</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6"/>
      <c r="AZ1185" s="96"/>
      <c r="BA1185" s="96"/>
      <c r="BB1185" s="96"/>
      <c r="BC1185" s="96"/>
      <c r="BD1185" s="96"/>
      <c r="BE1185" s="96"/>
      <c r="BF1185" s="96"/>
      <c r="BG1185" s="96"/>
      <c r="BH1185" s="96"/>
      <c r="BI1185" s="96"/>
      <c r="BJ1185" s="96"/>
      <c r="BK1185" s="98">
        <v>15824.77</v>
      </c>
      <c r="BL1185" s="192"/>
      <c r="BM1185" s="202"/>
      <c r="BN1185" s="211"/>
      <c r="BO1185" s="202" t="s">
        <v>726</v>
      </c>
    </row>
    <row r="1186" spans="1:67" x14ac:dyDescent="0.25">
      <c r="A1186" s="69"/>
      <c r="B1186" s="23" t="s">
        <v>132</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107"/>
      <c r="AZ1186" s="107"/>
      <c r="BA1186" s="107"/>
      <c r="BB1186" s="107"/>
      <c r="BC1186" s="107"/>
      <c r="BD1186" s="107"/>
      <c r="BE1186" s="107"/>
      <c r="BF1186" s="107"/>
      <c r="BG1186" s="107"/>
      <c r="BH1186" s="107"/>
      <c r="BI1186" s="107"/>
      <c r="BJ1186" s="107"/>
      <c r="BK1186" s="94">
        <f>SUM(BK1178:BK1185)</f>
        <v>1601734.55</v>
      </c>
      <c r="BL1186" s="193">
        <f>BK1186/E1178</f>
        <v>1</v>
      </c>
      <c r="BM1186" s="202"/>
      <c r="BN1186" s="211"/>
      <c r="BO1186" s="202"/>
    </row>
    <row r="1187" spans="1:67" x14ac:dyDescent="0.25">
      <c r="A1187" s="339">
        <v>136</v>
      </c>
      <c r="B1187" s="342" t="s">
        <v>1530</v>
      </c>
      <c r="C1187" s="359" t="s">
        <v>1531</v>
      </c>
      <c r="D1187" s="371" t="s">
        <v>1754</v>
      </c>
      <c r="E1187" s="365">
        <v>2050025.61</v>
      </c>
      <c r="F1187" s="7" t="s">
        <v>582</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6"/>
      <c r="AZ1187" s="96"/>
      <c r="BA1187" s="96"/>
      <c r="BB1187" s="96"/>
      <c r="BC1187" s="96"/>
      <c r="BD1187" s="96"/>
      <c r="BE1187" s="96"/>
      <c r="BF1187" s="96"/>
      <c r="BG1187" s="96"/>
      <c r="BH1187" s="96"/>
      <c r="BI1187" s="96"/>
      <c r="BJ1187" s="96"/>
      <c r="BK1187" s="98">
        <f>N1187+M1187+L1187+K1187+J1187+I1187+H1187+G1187</f>
        <v>9526.25</v>
      </c>
      <c r="BL1187" s="192"/>
      <c r="BM1187" s="202"/>
      <c r="BN1187" s="211"/>
      <c r="BO1187" s="202" t="s">
        <v>0</v>
      </c>
    </row>
    <row r="1188" spans="1:67" x14ac:dyDescent="0.25">
      <c r="A1188" s="340"/>
      <c r="B1188" s="343"/>
      <c r="C1188" s="360"/>
      <c r="D1188" s="375"/>
      <c r="E1188" s="366"/>
      <c r="F1188" s="7" t="s">
        <v>583</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6"/>
      <c r="AZ1188" s="96"/>
      <c r="BA1188" s="96"/>
      <c r="BB1188" s="96"/>
      <c r="BC1188" s="96"/>
      <c r="BD1188" s="96"/>
      <c r="BE1188" s="96"/>
      <c r="BF1188" s="96"/>
      <c r="BG1188" s="96"/>
      <c r="BH1188" s="96"/>
      <c r="BI1188" s="96"/>
      <c r="BJ1188" s="96"/>
      <c r="BK1188" s="98">
        <v>54646.09</v>
      </c>
      <c r="BL1188" s="192"/>
      <c r="BM1188" s="202">
        <v>6</v>
      </c>
      <c r="BN1188" s="211">
        <v>90000</v>
      </c>
      <c r="BO1188" s="202" t="s">
        <v>1</v>
      </c>
    </row>
    <row r="1189" spans="1:67" x14ac:dyDescent="0.25">
      <c r="A1189" s="340"/>
      <c r="B1189" s="343"/>
      <c r="C1189" s="360"/>
      <c r="D1189" s="375"/>
      <c r="E1189" s="366"/>
      <c r="F1189" s="7" t="s">
        <v>584</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6"/>
      <c r="AZ1189" s="96"/>
      <c r="BA1189" s="96"/>
      <c r="BB1189" s="96"/>
      <c r="BC1189" s="96"/>
      <c r="BD1189" s="96"/>
      <c r="BE1189" s="96"/>
      <c r="BF1189" s="96"/>
      <c r="BG1189" s="96"/>
      <c r="BH1189" s="96"/>
      <c r="BI1189" s="96"/>
      <c r="BJ1189" s="96"/>
      <c r="BK1189" s="98">
        <f t="shared" ref="BK1189:BK1197" si="9">N1189+M1189+L1189+K1189+J1189+I1189+H1189+G1189</f>
        <v>149697.99</v>
      </c>
      <c r="BL1189" s="192"/>
      <c r="BM1189" s="202">
        <v>2</v>
      </c>
      <c r="BN1189" s="211">
        <v>149109</v>
      </c>
      <c r="BO1189" s="202" t="s">
        <v>1</v>
      </c>
    </row>
    <row r="1190" spans="1:67" x14ac:dyDescent="0.25">
      <c r="A1190" s="340"/>
      <c r="B1190" s="343"/>
      <c r="C1190" s="360"/>
      <c r="D1190" s="375"/>
      <c r="E1190" s="366"/>
      <c r="F1190" s="7" t="s">
        <v>585</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6"/>
      <c r="AZ1190" s="96"/>
      <c r="BA1190" s="96"/>
      <c r="BB1190" s="96"/>
      <c r="BC1190" s="96"/>
      <c r="BD1190" s="96"/>
      <c r="BE1190" s="96"/>
      <c r="BF1190" s="96"/>
      <c r="BG1190" s="96"/>
      <c r="BH1190" s="96"/>
      <c r="BI1190" s="96"/>
      <c r="BJ1190" s="96"/>
      <c r="BK1190" s="98">
        <f t="shared" si="9"/>
        <v>40826.730000000003</v>
      </c>
      <c r="BL1190" s="192"/>
      <c r="BM1190" s="202"/>
      <c r="BN1190" s="211"/>
      <c r="BO1190" s="202" t="s">
        <v>0</v>
      </c>
    </row>
    <row r="1191" spans="1:67" x14ac:dyDescent="0.25">
      <c r="A1191" s="340"/>
      <c r="B1191" s="343"/>
      <c r="C1191" s="360"/>
      <c r="D1191" s="375"/>
      <c r="E1191" s="366"/>
      <c r="F1191" s="7" t="s">
        <v>586</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6"/>
      <c r="AZ1191" s="96"/>
      <c r="BA1191" s="96"/>
      <c r="BB1191" s="96"/>
      <c r="BC1191" s="96"/>
      <c r="BD1191" s="96"/>
      <c r="BE1191" s="96"/>
      <c r="BF1191" s="96"/>
      <c r="BG1191" s="96"/>
      <c r="BH1191" s="96"/>
      <c r="BI1191" s="96"/>
      <c r="BJ1191" s="96"/>
      <c r="BK1191" s="98">
        <v>50000</v>
      </c>
      <c r="BL1191" s="192"/>
      <c r="BM1191" s="202">
        <v>2</v>
      </c>
      <c r="BN1191" s="211">
        <v>50000</v>
      </c>
      <c r="BO1191" s="202" t="s">
        <v>1</v>
      </c>
    </row>
    <row r="1192" spans="1:67" x14ac:dyDescent="0.25">
      <c r="A1192" s="340"/>
      <c r="B1192" s="343"/>
      <c r="C1192" s="360"/>
      <c r="D1192" s="375"/>
      <c r="E1192" s="366"/>
      <c r="F1192" s="7" t="s">
        <v>587</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6"/>
      <c r="AZ1192" s="96"/>
      <c r="BA1192" s="96"/>
      <c r="BB1192" s="96"/>
      <c r="BC1192" s="96"/>
      <c r="BD1192" s="96"/>
      <c r="BE1192" s="96"/>
      <c r="BF1192" s="96"/>
      <c r="BG1192" s="96"/>
      <c r="BH1192" s="96"/>
      <c r="BI1192" s="96"/>
      <c r="BJ1192" s="96"/>
      <c r="BK1192" s="98">
        <f t="shared" si="9"/>
        <v>31300.49</v>
      </c>
      <c r="BL1192" s="192"/>
      <c r="BM1192" s="202"/>
      <c r="BN1192" s="211"/>
      <c r="BO1192" s="202" t="s">
        <v>0</v>
      </c>
    </row>
    <row r="1193" spans="1:67" x14ac:dyDescent="0.25">
      <c r="A1193" s="340"/>
      <c r="B1193" s="343"/>
      <c r="C1193" s="360"/>
      <c r="D1193" s="375"/>
      <c r="E1193" s="366"/>
      <c r="F1193" s="7" t="s">
        <v>588</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6"/>
      <c r="AZ1193" s="96"/>
      <c r="BA1193" s="96"/>
      <c r="BB1193" s="96"/>
      <c r="BC1193" s="96"/>
      <c r="BD1193" s="96"/>
      <c r="BE1193" s="96"/>
      <c r="BF1193" s="96"/>
      <c r="BG1193" s="96"/>
      <c r="BH1193" s="96"/>
      <c r="BI1193" s="96"/>
      <c r="BJ1193" s="96"/>
      <c r="BK1193" s="98">
        <v>245000</v>
      </c>
      <c r="BL1193" s="192"/>
      <c r="BM1193" s="202">
        <v>6</v>
      </c>
      <c r="BN1193" s="211">
        <v>210000</v>
      </c>
      <c r="BO1193" s="202"/>
    </row>
    <row r="1194" spans="1:67" x14ac:dyDescent="0.25">
      <c r="A1194" s="340"/>
      <c r="B1194" s="343"/>
      <c r="C1194" s="360"/>
      <c r="D1194" s="375"/>
      <c r="E1194" s="366"/>
      <c r="F1194" s="7" t="s">
        <v>589</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6"/>
      <c r="AZ1194" s="96"/>
      <c r="BA1194" s="96"/>
      <c r="BB1194" s="96"/>
      <c r="BC1194" s="96"/>
      <c r="BD1194" s="96"/>
      <c r="BE1194" s="96"/>
      <c r="BF1194" s="96"/>
      <c r="BG1194" s="96"/>
      <c r="BH1194" s="96"/>
      <c r="BI1194" s="96"/>
      <c r="BJ1194" s="96"/>
      <c r="BK1194" s="98">
        <f t="shared" si="9"/>
        <v>136089.09</v>
      </c>
      <c r="BL1194" s="192"/>
      <c r="BM1194" s="202">
        <v>1</v>
      </c>
      <c r="BN1194" s="211">
        <v>136089</v>
      </c>
      <c r="BO1194" s="202" t="s">
        <v>1</v>
      </c>
    </row>
    <row r="1195" spans="1:67" x14ac:dyDescent="0.25">
      <c r="A1195" s="340"/>
      <c r="B1195" s="343"/>
      <c r="C1195" s="360"/>
      <c r="D1195" s="375"/>
      <c r="E1195" s="366"/>
      <c r="F1195" s="7" t="s">
        <v>1536</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6"/>
      <c r="AZ1195" s="96"/>
      <c r="BA1195" s="96"/>
      <c r="BB1195" s="96"/>
      <c r="BC1195" s="96"/>
      <c r="BD1195" s="96"/>
      <c r="BE1195" s="96"/>
      <c r="BF1195" s="96"/>
      <c r="BG1195" s="96"/>
      <c r="BH1195" s="96"/>
      <c r="BI1195" s="96"/>
      <c r="BJ1195" s="96"/>
      <c r="BK1195" s="98">
        <v>40757</v>
      </c>
      <c r="BL1195" s="192"/>
      <c r="BM1195" s="202">
        <v>1</v>
      </c>
      <c r="BN1195" s="211">
        <v>40757</v>
      </c>
      <c r="BO1195" s="202"/>
    </row>
    <row r="1196" spans="1:67" x14ac:dyDescent="0.25">
      <c r="A1196" s="340"/>
      <c r="B1196" s="343"/>
      <c r="C1196" s="360"/>
      <c r="D1196" s="375"/>
      <c r="E1196" s="366"/>
      <c r="F1196" s="7" t="s">
        <v>1534</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6"/>
      <c r="AZ1196" s="96"/>
      <c r="BA1196" s="96"/>
      <c r="BB1196" s="96"/>
      <c r="BC1196" s="96"/>
      <c r="BD1196" s="96"/>
      <c r="BE1196" s="96"/>
      <c r="BF1196" s="96"/>
      <c r="BG1196" s="96"/>
      <c r="BH1196" s="96"/>
      <c r="BI1196" s="96"/>
      <c r="BJ1196" s="96"/>
      <c r="BK1196" s="98">
        <v>1153824.28</v>
      </c>
      <c r="BL1196" s="192"/>
      <c r="BM1196" s="202">
        <v>13</v>
      </c>
      <c r="BN1196" s="211">
        <v>1141034</v>
      </c>
      <c r="BO1196" s="202"/>
    </row>
    <row r="1197" spans="1:67" x14ac:dyDescent="0.25">
      <c r="A1197" s="341"/>
      <c r="B1197" s="344"/>
      <c r="C1197" s="361"/>
      <c r="D1197" s="376"/>
      <c r="E1197" s="367"/>
      <c r="F1197" s="7" t="s">
        <v>1537</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6"/>
      <c r="AZ1197" s="96"/>
      <c r="BA1197" s="96"/>
      <c r="BB1197" s="96"/>
      <c r="BC1197" s="96"/>
      <c r="BD1197" s="96"/>
      <c r="BE1197" s="96"/>
      <c r="BF1197" s="96"/>
      <c r="BG1197" s="96"/>
      <c r="BH1197" s="96"/>
      <c r="BI1197" s="96"/>
      <c r="BJ1197" s="96"/>
      <c r="BK1197" s="98">
        <f t="shared" si="9"/>
        <v>138357.69</v>
      </c>
      <c r="BL1197" s="192"/>
      <c r="BM1197" s="202"/>
      <c r="BN1197" s="211"/>
      <c r="BO1197" s="202" t="s">
        <v>905</v>
      </c>
    </row>
    <row r="1198" spans="1:67" x14ac:dyDescent="0.25">
      <c r="A1198" s="69"/>
      <c r="B1198" s="23" t="s">
        <v>132</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107"/>
      <c r="AZ1198" s="107"/>
      <c r="BA1198" s="107"/>
      <c r="BB1198" s="107"/>
      <c r="BC1198" s="107"/>
      <c r="BD1198" s="107"/>
      <c r="BE1198" s="107"/>
      <c r="BF1198" s="107"/>
      <c r="BG1198" s="107"/>
      <c r="BH1198" s="107"/>
      <c r="BI1198" s="107"/>
      <c r="BJ1198" s="107"/>
      <c r="BK1198" s="94">
        <f>SUM(BK1187:BK1197)</f>
        <v>2050025.6099999999</v>
      </c>
      <c r="BL1198" s="193">
        <f>BK1198/E1187</f>
        <v>0.99999999999999989</v>
      </c>
      <c r="BM1198" s="202"/>
      <c r="BN1198" s="211"/>
      <c r="BO1198" s="202"/>
    </row>
    <row r="1199" spans="1:67" ht="15" customHeight="1" x14ac:dyDescent="0.25">
      <c r="A1199" s="339">
        <v>137</v>
      </c>
      <c r="B1199" s="342" t="s">
        <v>1535</v>
      </c>
      <c r="C1199" s="359" t="s">
        <v>1512</v>
      </c>
      <c r="D1199" s="510" t="s">
        <v>1758</v>
      </c>
      <c r="E1199" s="365">
        <v>1351548.3</v>
      </c>
      <c r="F1199" s="7" t="s">
        <v>1366</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c r="AZ1199" s="138"/>
      <c r="BA1199" s="138"/>
      <c r="BB1199" s="138"/>
      <c r="BC1199" s="138"/>
      <c r="BD1199" s="138"/>
      <c r="BE1199" s="138"/>
      <c r="BF1199" s="138"/>
      <c r="BG1199" s="138"/>
      <c r="BH1199" s="138"/>
      <c r="BI1199" s="138"/>
      <c r="BJ1199" s="138"/>
      <c r="BK1199" s="138">
        <v>150562.38</v>
      </c>
      <c r="BL1199" s="192"/>
      <c r="BM1199" s="250">
        <v>6</v>
      </c>
      <c r="BN1199" s="251">
        <v>90000</v>
      </c>
      <c r="BO1199" s="250" t="s">
        <v>1081</v>
      </c>
    </row>
    <row r="1200" spans="1:67" x14ac:dyDescent="0.25">
      <c r="A1200" s="340"/>
      <c r="B1200" s="343"/>
      <c r="C1200" s="360"/>
      <c r="D1200" s="511"/>
      <c r="E1200" s="366"/>
      <c r="F1200" s="7" t="s">
        <v>1131</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c r="AZ1200" s="138"/>
      <c r="BA1200" s="138"/>
      <c r="BB1200" s="138"/>
      <c r="BC1200" s="138"/>
      <c r="BD1200" s="138"/>
      <c r="BE1200" s="138"/>
      <c r="BF1200" s="138"/>
      <c r="BG1200" s="138"/>
      <c r="BH1200" s="138"/>
      <c r="BI1200" s="138"/>
      <c r="BJ1200" s="138"/>
      <c r="BK1200" s="138">
        <v>158926.95000000001</v>
      </c>
      <c r="BL1200" s="192"/>
      <c r="BM1200" s="250">
        <v>5</v>
      </c>
      <c r="BN1200" s="251">
        <v>155000</v>
      </c>
      <c r="BO1200" s="250" t="s">
        <v>61</v>
      </c>
    </row>
    <row r="1201" spans="1:67" x14ac:dyDescent="0.25">
      <c r="A1201" s="340"/>
      <c r="B1201" s="343"/>
      <c r="C1201" s="360"/>
      <c r="D1201" s="511"/>
      <c r="E1201" s="366"/>
      <c r="F1201" s="7" t="s">
        <v>1533</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c r="AZ1201" s="138"/>
      <c r="BA1201" s="138"/>
      <c r="BB1201" s="138"/>
      <c r="BC1201" s="138"/>
      <c r="BD1201" s="138"/>
      <c r="BE1201" s="138"/>
      <c r="BF1201" s="138"/>
      <c r="BG1201" s="138"/>
      <c r="BH1201" s="138"/>
      <c r="BI1201" s="138"/>
      <c r="BJ1201" s="138"/>
      <c r="BK1201" s="138">
        <v>142197.79999999999</v>
      </c>
      <c r="BL1201" s="192"/>
      <c r="BM1201" s="250">
        <v>3</v>
      </c>
      <c r="BN1201" s="251">
        <v>140000</v>
      </c>
      <c r="BO1201" s="250" t="s">
        <v>62</v>
      </c>
    </row>
    <row r="1202" spans="1:67" x14ac:dyDescent="0.25">
      <c r="A1202" s="340"/>
      <c r="B1202" s="343"/>
      <c r="C1202" s="360"/>
      <c r="D1202" s="511"/>
      <c r="E1202" s="366"/>
      <c r="F1202" s="7" t="s">
        <v>1110</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c r="AZ1202" s="138"/>
      <c r="BA1202" s="138"/>
      <c r="BB1202" s="138"/>
      <c r="BC1202" s="138"/>
      <c r="BD1202" s="138"/>
      <c r="BE1202" s="138"/>
      <c r="BF1202" s="138"/>
      <c r="BG1202" s="138"/>
      <c r="BH1202" s="138"/>
      <c r="BI1202" s="138"/>
      <c r="BJ1202" s="138"/>
      <c r="BK1202" s="138">
        <v>108739.5</v>
      </c>
      <c r="BL1202" s="192"/>
      <c r="BM1202" s="250">
        <v>1</v>
      </c>
      <c r="BN1202" s="251">
        <v>77372</v>
      </c>
      <c r="BO1202" s="250" t="s">
        <v>63</v>
      </c>
    </row>
    <row r="1203" spans="1:67" x14ac:dyDescent="0.25">
      <c r="A1203" s="340"/>
      <c r="B1203" s="343"/>
      <c r="C1203" s="360"/>
      <c r="D1203" s="511"/>
      <c r="E1203" s="366"/>
      <c r="F1203" s="7" t="s">
        <v>1534</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c r="AZ1203" s="138"/>
      <c r="BA1203" s="138"/>
      <c r="BB1203" s="138"/>
      <c r="BC1203" s="138"/>
      <c r="BD1203" s="138"/>
      <c r="BE1203" s="138"/>
      <c r="BF1203" s="138"/>
      <c r="BG1203" s="138"/>
      <c r="BH1203" s="138"/>
      <c r="BI1203" s="138"/>
      <c r="BJ1203" s="138"/>
      <c r="BK1203" s="138">
        <v>401499.69</v>
      </c>
      <c r="BL1203" s="192"/>
      <c r="BM1203" s="250">
        <v>5</v>
      </c>
      <c r="BN1203" s="251">
        <v>394693.31</v>
      </c>
      <c r="BO1203" s="250" t="s">
        <v>64</v>
      </c>
    </row>
    <row r="1204" spans="1:67" x14ac:dyDescent="0.25">
      <c r="A1204" s="340"/>
      <c r="B1204" s="343"/>
      <c r="C1204" s="360"/>
      <c r="D1204" s="511"/>
      <c r="E1204" s="366"/>
      <c r="F1204" s="7" t="s">
        <v>1532</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c r="AZ1204" s="138"/>
      <c r="BA1204" s="138"/>
      <c r="BB1204" s="138"/>
      <c r="BC1204" s="138"/>
      <c r="BD1204" s="138"/>
      <c r="BE1204" s="138"/>
      <c r="BF1204" s="138"/>
      <c r="BG1204" s="138"/>
      <c r="BH1204" s="138"/>
      <c r="BI1204" s="138"/>
      <c r="BJ1204" s="138"/>
      <c r="BK1204" s="138">
        <v>83645.77</v>
      </c>
      <c r="BL1204" s="192"/>
      <c r="BM1204" s="250">
        <v>1</v>
      </c>
      <c r="BN1204" s="251">
        <v>66385</v>
      </c>
      <c r="BO1204" s="250" t="s">
        <v>62</v>
      </c>
    </row>
    <row r="1205" spans="1:67" x14ac:dyDescent="0.25">
      <c r="A1205" s="340"/>
      <c r="B1205" s="343"/>
      <c r="C1205" s="360"/>
      <c r="D1205" s="511"/>
      <c r="E1205" s="366"/>
      <c r="F1205" s="7" t="s">
        <v>1536</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c r="AZ1205" s="138"/>
      <c r="BA1205" s="138"/>
      <c r="BB1205" s="138"/>
      <c r="BC1205" s="138"/>
      <c r="BD1205" s="138"/>
      <c r="BE1205" s="138"/>
      <c r="BF1205" s="138"/>
      <c r="BG1205" s="138"/>
      <c r="BH1205" s="138"/>
      <c r="BI1205" s="138"/>
      <c r="BJ1205" s="138"/>
      <c r="BK1205" s="138">
        <v>100374.92</v>
      </c>
      <c r="BL1205" s="192"/>
      <c r="BM1205" s="250"/>
      <c r="BN1205" s="251"/>
      <c r="BO1205" s="250" t="s">
        <v>65</v>
      </c>
    </row>
    <row r="1206" spans="1:67" x14ac:dyDescent="0.25">
      <c r="A1206" s="340"/>
      <c r="B1206" s="343"/>
      <c r="C1206" s="360"/>
      <c r="D1206" s="511"/>
      <c r="E1206" s="366"/>
      <c r="F1206" s="7" t="s">
        <v>1368</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c r="AZ1206" s="138"/>
      <c r="BA1206" s="138"/>
      <c r="BB1206" s="138"/>
      <c r="BC1206" s="138"/>
      <c r="BD1206" s="138"/>
      <c r="BE1206" s="138"/>
      <c r="BF1206" s="138"/>
      <c r="BG1206" s="138"/>
      <c r="BH1206" s="138"/>
      <c r="BI1206" s="138"/>
      <c r="BJ1206" s="138"/>
      <c r="BK1206" s="138">
        <v>75281.19</v>
      </c>
      <c r="BL1206" s="192" t="s">
        <v>1723</v>
      </c>
      <c r="BM1206" s="250"/>
      <c r="BN1206" s="251"/>
      <c r="BO1206" s="250" t="s">
        <v>66</v>
      </c>
    </row>
    <row r="1207" spans="1:67" x14ac:dyDescent="0.25">
      <c r="A1207" s="340"/>
      <c r="B1207" s="343"/>
      <c r="C1207" s="360"/>
      <c r="D1207" s="511"/>
      <c r="E1207" s="366"/>
      <c r="F1207" s="7" t="s">
        <v>1537</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c r="AZ1207" s="138"/>
      <c r="BA1207" s="138"/>
      <c r="BB1207" s="138"/>
      <c r="BC1207" s="138"/>
      <c r="BD1207" s="138"/>
      <c r="BE1207" s="138"/>
      <c r="BF1207" s="138"/>
      <c r="BG1207" s="138"/>
      <c r="BH1207" s="138"/>
      <c r="BI1207" s="138"/>
      <c r="BJ1207" s="138"/>
      <c r="BK1207" s="138">
        <v>63403.49</v>
      </c>
      <c r="BL1207" s="192"/>
      <c r="BM1207" s="250">
        <v>1</v>
      </c>
      <c r="BN1207" s="251">
        <v>63395</v>
      </c>
      <c r="BO1207" s="250" t="s">
        <v>67</v>
      </c>
    </row>
    <row r="1208" spans="1:67" x14ac:dyDescent="0.25">
      <c r="A1208" s="340"/>
      <c r="B1208" s="343"/>
      <c r="C1208" s="360"/>
      <c r="D1208" s="511"/>
      <c r="E1208" s="366"/>
      <c r="F1208" s="7" t="s">
        <v>1289</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c r="AZ1208" s="138"/>
      <c r="BA1208" s="138"/>
      <c r="BB1208" s="138"/>
      <c r="BC1208" s="138"/>
      <c r="BD1208" s="138"/>
      <c r="BE1208" s="138"/>
      <c r="BF1208" s="138"/>
      <c r="BG1208" s="138"/>
      <c r="BH1208" s="138"/>
      <c r="BI1208" s="138"/>
      <c r="BJ1208" s="138"/>
      <c r="BK1208" s="138">
        <v>41822.879999999997</v>
      </c>
      <c r="BL1208" s="192"/>
      <c r="BM1208" s="250"/>
      <c r="BN1208" s="251"/>
      <c r="BO1208" s="250" t="s">
        <v>66</v>
      </c>
    </row>
    <row r="1209" spans="1:67" x14ac:dyDescent="0.25">
      <c r="A1209" s="341"/>
      <c r="B1209" s="344"/>
      <c r="C1209" s="361"/>
      <c r="D1209" s="512"/>
      <c r="E1209" s="367"/>
      <c r="F1209" s="7" t="s">
        <v>1365</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c r="AZ1209" s="138"/>
      <c r="BA1209" s="138"/>
      <c r="BB1209" s="138"/>
      <c r="BC1209" s="138"/>
      <c r="BD1209" s="138"/>
      <c r="BE1209" s="138"/>
      <c r="BF1209" s="138"/>
      <c r="BG1209" s="138"/>
      <c r="BH1209" s="138"/>
      <c r="BI1209" s="138"/>
      <c r="BJ1209" s="138"/>
      <c r="BK1209" s="138">
        <v>25093.73</v>
      </c>
      <c r="BL1209" s="192"/>
      <c r="BM1209" s="250"/>
      <c r="BN1209" s="251"/>
      <c r="BO1209" s="250" t="s">
        <v>66</v>
      </c>
    </row>
    <row r="1210" spans="1:67" x14ac:dyDescent="0.25">
      <c r="A1210" s="69"/>
      <c r="B1210" s="23" t="s">
        <v>132</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107"/>
      <c r="AZ1210" s="107"/>
      <c r="BA1210" s="107"/>
      <c r="BB1210" s="107"/>
      <c r="BC1210" s="107"/>
      <c r="BD1210" s="107"/>
      <c r="BE1210" s="107"/>
      <c r="BF1210" s="107"/>
      <c r="BG1210" s="107"/>
      <c r="BH1210" s="107"/>
      <c r="BI1210" s="107"/>
      <c r="BJ1210" s="107"/>
      <c r="BK1210" s="94">
        <f>SUM(BK1199:BK1209)</f>
        <v>1351548.2999999998</v>
      </c>
      <c r="BL1210" s="193">
        <f>BK1210/E1199</f>
        <v>0.99999999999999978</v>
      </c>
      <c r="BM1210" s="202"/>
      <c r="BN1210" s="211"/>
      <c r="BO1210" s="202"/>
    </row>
    <row r="1211" spans="1:67" x14ac:dyDescent="0.25">
      <c r="A1211" s="339">
        <v>138</v>
      </c>
      <c r="B1211" s="342" t="s">
        <v>1539</v>
      </c>
      <c r="C1211" s="359" t="s">
        <v>1540</v>
      </c>
      <c r="D1211" s="371" t="s">
        <v>1759</v>
      </c>
      <c r="E1211" s="365">
        <v>1805154.6500000001</v>
      </c>
      <c r="F1211" s="7" t="s">
        <v>707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120"/>
      <c r="AZ1211" s="120"/>
      <c r="BA1211" s="120"/>
      <c r="BB1211" s="120"/>
      <c r="BC1211" s="120"/>
      <c r="BD1211" s="120"/>
      <c r="BE1211" s="120"/>
      <c r="BF1211" s="120"/>
      <c r="BG1211" s="120"/>
      <c r="BH1211" s="120"/>
      <c r="BI1211" s="120"/>
      <c r="BJ1211" s="120"/>
      <c r="BK1211" s="98">
        <f>SUM(G1211:N1211)</f>
        <v>331283.24</v>
      </c>
      <c r="BL1211" s="192"/>
      <c r="BM1211" s="202">
        <v>5</v>
      </c>
      <c r="BN1211" s="211">
        <v>329608</v>
      </c>
      <c r="BO1211" s="202" t="s">
        <v>409</v>
      </c>
    </row>
    <row r="1212" spans="1:67" x14ac:dyDescent="0.25">
      <c r="A1212" s="340"/>
      <c r="B1212" s="343"/>
      <c r="C1212" s="360"/>
      <c r="D1212" s="375"/>
      <c r="E1212" s="366"/>
      <c r="F1212" s="7" t="s">
        <v>1635</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120"/>
      <c r="AZ1212" s="120"/>
      <c r="BA1212" s="120"/>
      <c r="BB1212" s="120"/>
      <c r="BC1212" s="120"/>
      <c r="BD1212" s="120"/>
      <c r="BE1212" s="120"/>
      <c r="BF1212" s="120"/>
      <c r="BG1212" s="120"/>
      <c r="BH1212" s="120"/>
      <c r="BI1212" s="120"/>
      <c r="BJ1212" s="120"/>
      <c r="BK1212" s="98">
        <f>SUM(G1212:N1212)</f>
        <v>177569.66</v>
      </c>
      <c r="BL1212" s="192"/>
      <c r="BM1212" s="202"/>
      <c r="BN1212" s="211"/>
      <c r="BO1212" s="202"/>
    </row>
    <row r="1213" spans="1:67" x14ac:dyDescent="0.25">
      <c r="A1213" s="340"/>
      <c r="B1213" s="343"/>
      <c r="C1213" s="360"/>
      <c r="D1213" s="375"/>
      <c r="E1213" s="366"/>
      <c r="F1213" s="7" t="s">
        <v>1102</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120"/>
      <c r="AZ1213" s="120"/>
      <c r="BA1213" s="120"/>
      <c r="BB1213" s="120"/>
      <c r="BC1213" s="120"/>
      <c r="BD1213" s="120"/>
      <c r="BE1213" s="120"/>
      <c r="BF1213" s="120"/>
      <c r="BG1213" s="120"/>
      <c r="BH1213" s="120"/>
      <c r="BI1213" s="120"/>
      <c r="BJ1213" s="120"/>
      <c r="BK1213" s="98">
        <v>80000</v>
      </c>
      <c r="BL1213" s="192"/>
      <c r="BM1213" s="202"/>
      <c r="BN1213" s="211"/>
      <c r="BO1213" s="202"/>
    </row>
    <row r="1214" spans="1:67" x14ac:dyDescent="0.25">
      <c r="A1214" s="340"/>
      <c r="B1214" s="343"/>
      <c r="C1214" s="360"/>
      <c r="D1214" s="375"/>
      <c r="E1214" s="366"/>
      <c r="F1214" s="7" t="s">
        <v>1541</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120"/>
      <c r="AZ1214" s="120"/>
      <c r="BA1214" s="120"/>
      <c r="BB1214" s="120"/>
      <c r="BC1214" s="120"/>
      <c r="BD1214" s="120"/>
      <c r="BE1214" s="120"/>
      <c r="BF1214" s="120"/>
      <c r="BG1214" s="120"/>
      <c r="BH1214" s="120"/>
      <c r="BI1214" s="120"/>
      <c r="BJ1214" s="120"/>
      <c r="BK1214" s="98">
        <f>SUM(G1214:N1214)</f>
        <v>130000</v>
      </c>
      <c r="BL1214" s="192"/>
      <c r="BM1214" s="202">
        <v>2</v>
      </c>
      <c r="BN1214" s="211">
        <v>120000</v>
      </c>
      <c r="BO1214" s="202" t="s">
        <v>410</v>
      </c>
    </row>
    <row r="1215" spans="1:67" x14ac:dyDescent="0.25">
      <c r="A1215" s="340"/>
      <c r="B1215" s="343"/>
      <c r="C1215" s="360"/>
      <c r="D1215" s="375"/>
      <c r="E1215" s="366"/>
      <c r="F1215" s="7" t="s">
        <v>1542</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120"/>
      <c r="AZ1215" s="120"/>
      <c r="BA1215" s="120"/>
      <c r="BB1215" s="120"/>
      <c r="BC1215" s="120"/>
      <c r="BD1215" s="120"/>
      <c r="BE1215" s="120"/>
      <c r="BF1215" s="120"/>
      <c r="BG1215" s="120"/>
      <c r="BH1215" s="120"/>
      <c r="BI1215" s="120"/>
      <c r="BJ1215" s="120"/>
      <c r="BK1215" s="98">
        <f>SUM(G1215:N1215)</f>
        <v>30000</v>
      </c>
      <c r="BL1215" s="192"/>
      <c r="BM1215" s="202">
        <v>1</v>
      </c>
      <c r="BN1215" s="211">
        <v>29274</v>
      </c>
      <c r="BO1215" s="202" t="s">
        <v>411</v>
      </c>
    </row>
    <row r="1216" spans="1:67" x14ac:dyDescent="0.25">
      <c r="A1216" s="341"/>
      <c r="B1216" s="344"/>
      <c r="C1216" s="361"/>
      <c r="D1216" s="376"/>
      <c r="E1216" s="367"/>
      <c r="F1216" s="7" t="s">
        <v>708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120"/>
      <c r="AZ1216" s="120"/>
      <c r="BA1216" s="120"/>
      <c r="BB1216" s="120"/>
      <c r="BC1216" s="120"/>
      <c r="BD1216" s="120"/>
      <c r="BE1216" s="120"/>
      <c r="BF1216" s="120"/>
      <c r="BG1216" s="120"/>
      <c r="BH1216" s="120"/>
      <c r="BI1216" s="120"/>
      <c r="BJ1216" s="120"/>
      <c r="BK1216" s="98">
        <f>SUM(G1216:N1216)</f>
        <v>60000</v>
      </c>
      <c r="BL1216" s="192"/>
      <c r="BM1216" s="202">
        <v>2</v>
      </c>
      <c r="BN1216" s="211">
        <v>59663.25</v>
      </c>
      <c r="BO1216" s="202" t="s">
        <v>412</v>
      </c>
    </row>
    <row r="1217" spans="1:67" x14ac:dyDescent="0.25">
      <c r="A1217" s="209"/>
      <c r="B1217" s="210"/>
      <c r="C1217" s="139"/>
      <c r="D1217" s="233"/>
      <c r="E1217" s="217"/>
      <c r="F1217" s="77" t="s">
        <v>1120</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120"/>
      <c r="AZ1217" s="120"/>
      <c r="BA1217" s="120"/>
      <c r="BB1217" s="120"/>
      <c r="BC1217" s="120"/>
      <c r="BD1217" s="120"/>
      <c r="BE1217" s="120"/>
      <c r="BF1217" s="120"/>
      <c r="BG1217" s="120"/>
      <c r="BH1217" s="120"/>
      <c r="BI1217" s="120"/>
      <c r="BJ1217" s="120"/>
      <c r="BK1217" s="98">
        <v>996302</v>
      </c>
      <c r="BL1217" s="192"/>
      <c r="BM1217" s="202">
        <v>13</v>
      </c>
      <c r="BN1217" s="211">
        <v>995677.62</v>
      </c>
      <c r="BO1217" s="202" t="s">
        <v>413</v>
      </c>
    </row>
    <row r="1218" spans="1:67" x14ac:dyDescent="0.25">
      <c r="A1218" s="69"/>
      <c r="B1218" s="23" t="s">
        <v>132</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121"/>
      <c r="AZ1218" s="121"/>
      <c r="BA1218" s="121"/>
      <c r="BB1218" s="121"/>
      <c r="BC1218" s="121"/>
      <c r="BD1218" s="121"/>
      <c r="BE1218" s="121"/>
      <c r="BF1218" s="121"/>
      <c r="BG1218" s="121"/>
      <c r="BH1218" s="121"/>
      <c r="BI1218" s="121"/>
      <c r="BJ1218" s="121"/>
      <c r="BK1218" s="94">
        <f>SUM(BK1211:BK1217)</f>
        <v>1805154.9</v>
      </c>
      <c r="BL1218" s="193">
        <f>BK1218/E1211</f>
        <v>1.0000001384922892</v>
      </c>
      <c r="BM1218" s="211"/>
      <c r="BN1218" s="211"/>
      <c r="BO1218" s="202"/>
    </row>
    <row r="1219" spans="1:67" ht="15" customHeight="1" x14ac:dyDescent="0.25">
      <c r="A1219" s="339">
        <v>139</v>
      </c>
      <c r="B1219" s="401" t="s">
        <v>1547</v>
      </c>
      <c r="C1219" s="468" t="s">
        <v>1540</v>
      </c>
      <c r="D1219" s="371" t="s">
        <v>686</v>
      </c>
      <c r="E1219" s="443">
        <v>1510698.31</v>
      </c>
      <c r="F1219" s="7" t="s">
        <v>1454</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122"/>
      <c r="AZ1219" s="122"/>
      <c r="BA1219" s="122"/>
      <c r="BB1219" s="122"/>
      <c r="BC1219" s="122"/>
      <c r="BD1219" s="122"/>
      <c r="BE1219" s="122"/>
      <c r="BF1219" s="122"/>
      <c r="BG1219" s="122"/>
      <c r="BH1219" s="122"/>
      <c r="BI1219" s="122"/>
      <c r="BJ1219" s="122"/>
      <c r="BK1219" s="98">
        <v>21968.89</v>
      </c>
      <c r="BL1219" s="196"/>
      <c r="BM1219" s="202">
        <v>1</v>
      </c>
      <c r="BN1219" s="211">
        <v>21968.89</v>
      </c>
      <c r="BO1219" s="202" t="s">
        <v>414</v>
      </c>
    </row>
    <row r="1220" spans="1:67" x14ac:dyDescent="0.25">
      <c r="A1220" s="340"/>
      <c r="B1220" s="402"/>
      <c r="C1220" s="422"/>
      <c r="D1220" s="422"/>
      <c r="E1220" s="444"/>
      <c r="F1220" s="7" t="s">
        <v>1546</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3"/>
      <c r="AZ1220" s="93"/>
      <c r="BA1220" s="93"/>
      <c r="BB1220" s="93"/>
      <c r="BC1220" s="93"/>
      <c r="BD1220" s="93"/>
      <c r="BE1220" s="93"/>
      <c r="BF1220" s="93"/>
      <c r="BG1220" s="93"/>
      <c r="BH1220" s="93"/>
      <c r="BI1220" s="93"/>
      <c r="BJ1220" s="93"/>
      <c r="BK1220" s="98">
        <v>231830</v>
      </c>
      <c r="BL1220" s="196"/>
      <c r="BM1220" s="202">
        <v>4</v>
      </c>
      <c r="BN1220" s="211">
        <v>231830</v>
      </c>
      <c r="BO1220" s="202"/>
    </row>
    <row r="1221" spans="1:67" x14ac:dyDescent="0.25">
      <c r="A1221" s="340"/>
      <c r="B1221" s="402"/>
      <c r="C1221" s="422"/>
      <c r="D1221" s="422"/>
      <c r="E1221" s="444"/>
      <c r="F1221" s="7" t="s">
        <v>1548</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3"/>
      <c r="AZ1221" s="93"/>
      <c r="BA1221" s="93"/>
      <c r="BB1221" s="93"/>
      <c r="BC1221" s="93"/>
      <c r="BD1221" s="93"/>
      <c r="BE1221" s="93"/>
      <c r="BF1221" s="93"/>
      <c r="BG1221" s="93"/>
      <c r="BH1221" s="93"/>
      <c r="BI1221" s="93"/>
      <c r="BJ1221" s="93"/>
      <c r="BK1221" s="98">
        <v>75000</v>
      </c>
      <c r="BL1221" s="196"/>
      <c r="BM1221" s="202">
        <v>5</v>
      </c>
      <c r="BN1221" s="211">
        <v>75000</v>
      </c>
      <c r="BO1221" s="202" t="s">
        <v>415</v>
      </c>
    </row>
    <row r="1222" spans="1:67" x14ac:dyDescent="0.25">
      <c r="A1222" s="340"/>
      <c r="B1222" s="402"/>
      <c r="C1222" s="422"/>
      <c r="D1222" s="422"/>
      <c r="E1222" s="444"/>
      <c r="F1222" s="7" t="s">
        <v>1549</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3"/>
      <c r="AZ1222" s="93"/>
      <c r="BA1222" s="93"/>
      <c r="BB1222" s="93"/>
      <c r="BC1222" s="93"/>
      <c r="BD1222" s="93"/>
      <c r="BE1222" s="93"/>
      <c r="BF1222" s="93"/>
      <c r="BG1222" s="93"/>
      <c r="BH1222" s="93"/>
      <c r="BI1222" s="93"/>
      <c r="BJ1222" s="93"/>
      <c r="BK1222" s="98">
        <v>280000</v>
      </c>
      <c r="BL1222" s="196"/>
      <c r="BM1222" s="202">
        <v>7</v>
      </c>
      <c r="BN1222" s="211">
        <v>280000</v>
      </c>
      <c r="BO1222" s="202" t="s">
        <v>90</v>
      </c>
    </row>
    <row r="1223" spans="1:67" x14ac:dyDescent="0.25">
      <c r="A1223" s="340"/>
      <c r="B1223" s="402"/>
      <c r="C1223" s="422"/>
      <c r="D1223" s="422"/>
      <c r="E1223" s="444"/>
      <c r="F1223" s="7" t="s">
        <v>1550</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3"/>
      <c r="AZ1223" s="93"/>
      <c r="BA1223" s="93"/>
      <c r="BB1223" s="93"/>
      <c r="BC1223" s="93"/>
      <c r="BD1223" s="93"/>
      <c r="BE1223" s="93"/>
      <c r="BF1223" s="93"/>
      <c r="BG1223" s="93"/>
      <c r="BH1223" s="93"/>
      <c r="BI1223" s="93"/>
      <c r="BJ1223" s="93"/>
      <c r="BK1223" s="98">
        <v>157176</v>
      </c>
      <c r="BL1223" s="196"/>
      <c r="BM1223" s="202">
        <v>4</v>
      </c>
      <c r="BN1223" s="211">
        <v>157176</v>
      </c>
      <c r="BO1223" s="202"/>
    </row>
    <row r="1224" spans="1:67" x14ac:dyDescent="0.25">
      <c r="A1224" s="340"/>
      <c r="B1224" s="402"/>
      <c r="C1224" s="422"/>
      <c r="D1224" s="422"/>
      <c r="E1224" s="444"/>
      <c r="F1224" s="7" t="s">
        <v>1538</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3"/>
      <c r="AZ1224" s="93"/>
      <c r="BA1224" s="93"/>
      <c r="BB1224" s="93"/>
      <c r="BC1224" s="93"/>
      <c r="BD1224" s="93"/>
      <c r="BE1224" s="93"/>
      <c r="BF1224" s="93"/>
      <c r="BG1224" s="93"/>
      <c r="BH1224" s="93"/>
      <c r="BI1224" s="93"/>
      <c r="BJ1224" s="93"/>
      <c r="BK1224" s="98">
        <v>0</v>
      </c>
      <c r="BL1224" s="196"/>
      <c r="BM1224" s="202">
        <v>0</v>
      </c>
      <c r="BN1224" s="211">
        <v>0</v>
      </c>
      <c r="BO1224" s="202" t="s">
        <v>416</v>
      </c>
    </row>
    <row r="1225" spans="1:67" x14ac:dyDescent="0.25">
      <c r="A1225" s="340"/>
      <c r="B1225" s="402"/>
      <c r="C1225" s="422"/>
      <c r="D1225" s="422"/>
      <c r="E1225" s="444"/>
      <c r="F1225" s="7" t="s">
        <v>1543</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3"/>
      <c r="AZ1225" s="93"/>
      <c r="BA1225" s="93"/>
      <c r="BB1225" s="93"/>
      <c r="BC1225" s="93"/>
      <c r="BD1225" s="93"/>
      <c r="BE1225" s="93"/>
      <c r="BF1225" s="93"/>
      <c r="BG1225" s="93"/>
      <c r="BH1225" s="93"/>
      <c r="BI1225" s="93"/>
      <c r="BJ1225" s="93"/>
      <c r="BK1225" s="98">
        <v>566182.11</v>
      </c>
      <c r="BL1225" s="196"/>
      <c r="BM1225" s="202">
        <v>8</v>
      </c>
      <c r="BN1225" s="211">
        <v>496182</v>
      </c>
      <c r="BO1225" s="211" t="s">
        <v>1723</v>
      </c>
    </row>
    <row r="1226" spans="1:67" x14ac:dyDescent="0.25">
      <c r="A1226" s="340"/>
      <c r="B1226" s="402"/>
      <c r="C1226" s="422"/>
      <c r="D1226" s="422"/>
      <c r="E1226" s="444"/>
      <c r="F1226" s="7" t="s">
        <v>1544</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3"/>
      <c r="AZ1226" s="93"/>
      <c r="BA1226" s="93"/>
      <c r="BB1226" s="93"/>
      <c r="BC1226" s="93"/>
      <c r="BD1226" s="93"/>
      <c r="BE1226" s="93"/>
      <c r="BF1226" s="93"/>
      <c r="BG1226" s="93"/>
      <c r="BH1226" s="93"/>
      <c r="BI1226" s="93"/>
      <c r="BJ1226" s="93"/>
      <c r="BK1226" s="98">
        <v>99671</v>
      </c>
      <c r="BL1226" s="196"/>
      <c r="BM1226" s="202">
        <v>1</v>
      </c>
      <c r="BN1226" s="211">
        <v>99671</v>
      </c>
      <c r="BO1226" s="202"/>
    </row>
    <row r="1227" spans="1:67" x14ac:dyDescent="0.25">
      <c r="A1227" s="341"/>
      <c r="B1227" s="403"/>
      <c r="C1227" s="423"/>
      <c r="D1227" s="423"/>
      <c r="E1227" s="445"/>
      <c r="F1227" s="7" t="s">
        <v>1545</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3"/>
      <c r="AZ1227" s="93"/>
      <c r="BA1227" s="93"/>
      <c r="BB1227" s="93"/>
      <c r="BC1227" s="93"/>
      <c r="BD1227" s="93"/>
      <c r="BE1227" s="93"/>
      <c r="BF1227" s="93"/>
      <c r="BG1227" s="93"/>
      <c r="BH1227" s="93"/>
      <c r="BI1227" s="93"/>
      <c r="BJ1227" s="93"/>
      <c r="BK1227" s="98">
        <v>78869</v>
      </c>
      <c r="BL1227" s="196"/>
      <c r="BM1227" s="202">
        <v>1</v>
      </c>
      <c r="BN1227" s="211">
        <v>78869</v>
      </c>
      <c r="BO1227" s="202"/>
    </row>
    <row r="1228" spans="1:67" x14ac:dyDescent="0.25">
      <c r="A1228" s="69"/>
      <c r="B1228" s="23" t="s">
        <v>132</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107"/>
      <c r="AZ1228" s="107"/>
      <c r="BA1228" s="107"/>
      <c r="BB1228" s="107"/>
      <c r="BC1228" s="107"/>
      <c r="BD1228" s="107"/>
      <c r="BE1228" s="107"/>
      <c r="BF1228" s="107"/>
      <c r="BG1228" s="107"/>
      <c r="BH1228" s="107"/>
      <c r="BI1228" s="107"/>
      <c r="BJ1228" s="107"/>
      <c r="BK1228" s="94">
        <f>SUM(BK1219:BK1227)</f>
        <v>1510697</v>
      </c>
      <c r="BL1228" s="193">
        <f>BK1228/E1219</f>
        <v>0.99999913285135</v>
      </c>
      <c r="BM1228" s="202"/>
      <c r="BN1228" s="211"/>
      <c r="BO1228" s="202" t="s">
        <v>906</v>
      </c>
    </row>
    <row r="1229" spans="1:67" x14ac:dyDescent="0.25">
      <c r="A1229" s="339">
        <v>140</v>
      </c>
      <c r="B1229" s="401" t="s">
        <v>1760</v>
      </c>
      <c r="C1229" s="468" t="s">
        <v>1512</v>
      </c>
      <c r="D1229" s="371" t="s">
        <v>1761</v>
      </c>
      <c r="E1229" s="443">
        <v>1144713.46</v>
      </c>
      <c r="F1229" s="7" t="s">
        <v>1551</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c r="AZ1229" s="98"/>
      <c r="BA1229" s="98"/>
      <c r="BB1229" s="98"/>
      <c r="BC1229" s="98"/>
      <c r="BD1229" s="98"/>
      <c r="BE1229" s="98"/>
      <c r="BF1229" s="98"/>
      <c r="BG1229" s="98"/>
      <c r="BH1229" s="98"/>
      <c r="BI1229" s="98"/>
      <c r="BJ1229" s="98"/>
      <c r="BK1229" s="98">
        <v>550000</v>
      </c>
      <c r="BL1229" s="192"/>
      <c r="BM1229" s="202">
        <v>6</v>
      </c>
      <c r="BN1229" s="211">
        <v>533844</v>
      </c>
      <c r="BO1229" s="202" t="s">
        <v>91</v>
      </c>
    </row>
    <row r="1230" spans="1:67" x14ac:dyDescent="0.25">
      <c r="A1230" s="340"/>
      <c r="B1230" s="402"/>
      <c r="C1230" s="422"/>
      <c r="D1230" s="424"/>
      <c r="E1230" s="444"/>
      <c r="F1230" s="7" t="s">
        <v>1552</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c r="AZ1230" s="98"/>
      <c r="BA1230" s="98"/>
      <c r="BB1230" s="98"/>
      <c r="BC1230" s="98"/>
      <c r="BD1230" s="98"/>
      <c r="BE1230" s="98"/>
      <c r="BF1230" s="98"/>
      <c r="BG1230" s="98"/>
      <c r="BH1230" s="98"/>
      <c r="BI1230" s="98"/>
      <c r="BJ1230" s="98"/>
      <c r="BK1230" s="98">
        <v>183188.82</v>
      </c>
      <c r="BL1230" s="192"/>
      <c r="BM1230" s="202">
        <v>2</v>
      </c>
      <c r="BN1230" s="211">
        <v>95246</v>
      </c>
      <c r="BO1230" s="202" t="s">
        <v>92</v>
      </c>
    </row>
    <row r="1231" spans="1:67" x14ac:dyDescent="0.25">
      <c r="A1231" s="340"/>
      <c r="B1231" s="402"/>
      <c r="C1231" s="422"/>
      <c r="D1231" s="424"/>
      <c r="E1231" s="444"/>
      <c r="F1231" s="7" t="s">
        <v>1525</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c r="AZ1231" s="98"/>
      <c r="BA1231" s="98"/>
      <c r="BB1231" s="98"/>
      <c r="BC1231" s="98"/>
      <c r="BD1231" s="98"/>
      <c r="BE1231" s="98"/>
      <c r="BF1231" s="98"/>
      <c r="BG1231" s="98"/>
      <c r="BH1231" s="98"/>
      <c r="BI1231" s="98"/>
      <c r="BJ1231" s="98"/>
      <c r="BK1231" s="98">
        <v>45000</v>
      </c>
      <c r="BL1231" s="192"/>
      <c r="BM1231" s="202">
        <v>4</v>
      </c>
      <c r="BN1231" s="211">
        <v>149761.96</v>
      </c>
      <c r="BO1231" s="202" t="s">
        <v>93</v>
      </c>
    </row>
    <row r="1232" spans="1:67" x14ac:dyDescent="0.25">
      <c r="A1232" s="340"/>
      <c r="B1232" s="402"/>
      <c r="C1232" s="422"/>
      <c r="D1232" s="424"/>
      <c r="E1232" s="444"/>
      <c r="F1232" s="7" t="s">
        <v>1524</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c r="AZ1232" s="98"/>
      <c r="BA1232" s="98"/>
      <c r="BB1232" s="98"/>
      <c r="BC1232" s="98"/>
      <c r="BD1232" s="98"/>
      <c r="BE1232" s="98"/>
      <c r="BF1232" s="98"/>
      <c r="BG1232" s="98"/>
      <c r="BH1232" s="98"/>
      <c r="BI1232" s="98"/>
      <c r="BJ1232" s="98"/>
      <c r="BK1232" s="98">
        <v>164168.66</v>
      </c>
      <c r="BL1232" s="192"/>
      <c r="BM1232" s="202">
        <v>1</v>
      </c>
      <c r="BN1232" s="211">
        <v>40000</v>
      </c>
      <c r="BO1232" s="202" t="s">
        <v>94</v>
      </c>
    </row>
    <row r="1233" spans="1:67" x14ac:dyDescent="0.25">
      <c r="A1233" s="341"/>
      <c r="B1233" s="403"/>
      <c r="C1233" s="423"/>
      <c r="D1233" s="425"/>
      <c r="E1233" s="445"/>
      <c r="F1233" s="7" t="s">
        <v>1522</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c r="AZ1233" s="98"/>
      <c r="BA1233" s="98"/>
      <c r="BB1233" s="98"/>
      <c r="BC1233" s="98"/>
      <c r="BD1233" s="98"/>
      <c r="BE1233" s="98"/>
      <c r="BF1233" s="98"/>
      <c r="BG1233" s="98"/>
      <c r="BH1233" s="98"/>
      <c r="BI1233" s="98"/>
      <c r="BJ1233" s="98"/>
      <c r="BK1233" s="98">
        <v>50000</v>
      </c>
      <c r="BL1233" s="192"/>
      <c r="BM1233" s="202"/>
      <c r="BN1233" s="211"/>
      <c r="BO1233" s="202" t="s">
        <v>95</v>
      </c>
    </row>
    <row r="1234" spans="1:67" x14ac:dyDescent="0.25">
      <c r="A1234" s="235"/>
      <c r="B1234" s="262"/>
      <c r="C1234" s="269"/>
      <c r="D1234" s="270"/>
      <c r="E1234" s="271"/>
      <c r="F1234" s="77" t="s">
        <v>1527</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c r="AZ1234" s="98"/>
      <c r="BA1234" s="98"/>
      <c r="BB1234" s="98"/>
      <c r="BC1234" s="98"/>
      <c r="BD1234" s="98"/>
      <c r="BE1234" s="98"/>
      <c r="BF1234" s="98"/>
      <c r="BG1234" s="98"/>
      <c r="BH1234" s="98"/>
      <c r="BI1234" s="98"/>
      <c r="BJ1234" s="98"/>
      <c r="BK1234" s="98">
        <v>20000.98</v>
      </c>
      <c r="BL1234" s="192"/>
      <c r="BM1234" s="202"/>
      <c r="BN1234" s="211"/>
      <c r="BO1234" s="202" t="s">
        <v>96</v>
      </c>
    </row>
    <row r="1235" spans="1:67" x14ac:dyDescent="0.25">
      <c r="A1235" s="235"/>
      <c r="B1235" s="262"/>
      <c r="C1235" s="269"/>
      <c r="D1235" s="270"/>
      <c r="E1235" s="271"/>
      <c r="F1235" s="77" t="s">
        <v>1526</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c r="AZ1235" s="98"/>
      <c r="BA1235" s="98"/>
      <c r="BB1235" s="98"/>
      <c r="BC1235" s="98"/>
      <c r="BD1235" s="98"/>
      <c r="BE1235" s="98"/>
      <c r="BF1235" s="98"/>
      <c r="BG1235" s="98"/>
      <c r="BH1235" s="98"/>
      <c r="BI1235" s="98"/>
      <c r="BJ1235" s="98"/>
      <c r="BK1235" s="98">
        <v>113310.5</v>
      </c>
      <c r="BL1235" s="192"/>
      <c r="BM1235" s="202"/>
      <c r="BN1235" s="211"/>
      <c r="BO1235" s="202" t="s">
        <v>96</v>
      </c>
    </row>
    <row r="1236" spans="1:67" x14ac:dyDescent="0.25">
      <c r="A1236" s="235"/>
      <c r="B1236" s="262"/>
      <c r="C1236" s="269"/>
      <c r="D1236" s="270"/>
      <c r="E1236" s="271"/>
      <c r="F1236" s="77" t="s">
        <v>1521</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c r="AZ1236" s="98"/>
      <c r="BA1236" s="98"/>
      <c r="BB1236" s="98"/>
      <c r="BC1236" s="98"/>
      <c r="BD1236" s="98"/>
      <c r="BE1236" s="98"/>
      <c r="BF1236" s="98"/>
      <c r="BG1236" s="98"/>
      <c r="BH1236" s="98"/>
      <c r="BI1236" s="98"/>
      <c r="BJ1236" s="98"/>
      <c r="BK1236" s="98">
        <v>19044.5</v>
      </c>
      <c r="BL1236" s="192"/>
      <c r="BM1236" s="202"/>
      <c r="BN1236" s="211"/>
      <c r="BO1236" s="202" t="s">
        <v>96</v>
      </c>
    </row>
    <row r="1237" spans="1:67" x14ac:dyDescent="0.25">
      <c r="A1237" s="67"/>
      <c r="B1237" s="54" t="s">
        <v>132</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107"/>
      <c r="AZ1237" s="107"/>
      <c r="BA1237" s="107"/>
      <c r="BB1237" s="107"/>
      <c r="BC1237" s="107"/>
      <c r="BD1237" s="107"/>
      <c r="BE1237" s="107"/>
      <c r="BF1237" s="107"/>
      <c r="BG1237" s="107"/>
      <c r="BH1237" s="107"/>
      <c r="BI1237" s="107"/>
      <c r="BJ1237" s="107"/>
      <c r="BK1237" s="94">
        <f>SUM(BK1229:BK1236)</f>
        <v>1144713.46</v>
      </c>
      <c r="BL1237" s="193">
        <f>BK1237/E1229</f>
        <v>1</v>
      </c>
      <c r="BM1237" s="202"/>
      <c r="BN1237" s="211"/>
      <c r="BO1237" s="202"/>
    </row>
    <row r="1238" spans="1:67" s="213" customFormat="1" ht="15" customHeight="1" x14ac:dyDescent="0.25">
      <c r="A1238" s="339">
        <v>141</v>
      </c>
      <c r="B1238" s="342" t="s">
        <v>1553</v>
      </c>
      <c r="C1238" s="359" t="s">
        <v>1554</v>
      </c>
      <c r="D1238" s="371" t="s">
        <v>685</v>
      </c>
      <c r="E1238" s="365">
        <v>1280321</v>
      </c>
      <c r="F1238" s="7" t="s">
        <v>1174</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244"/>
      <c r="AZ1238" s="244"/>
      <c r="BA1238" s="244"/>
      <c r="BB1238" s="244"/>
      <c r="BC1238" s="244"/>
      <c r="BD1238" s="244"/>
      <c r="BE1238" s="244"/>
      <c r="BF1238" s="244"/>
      <c r="BG1238" s="244"/>
      <c r="BH1238" s="244"/>
      <c r="BI1238" s="244"/>
      <c r="BJ1238" s="244"/>
      <c r="BK1238" s="98">
        <v>315264</v>
      </c>
      <c r="BL1238" s="192"/>
      <c r="BM1238" s="212">
        <v>3</v>
      </c>
      <c r="BN1238" s="227">
        <v>149995</v>
      </c>
      <c r="BO1238" s="212"/>
    </row>
    <row r="1239" spans="1:67" s="213" customFormat="1" x14ac:dyDescent="0.25">
      <c r="A1239" s="340"/>
      <c r="B1239" s="343"/>
      <c r="C1239" s="360"/>
      <c r="D1239" s="360"/>
      <c r="E1239" s="366"/>
      <c r="F1239" s="7" t="s">
        <v>658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244"/>
      <c r="AZ1239" s="244"/>
      <c r="BA1239" s="244"/>
      <c r="BB1239" s="244"/>
      <c r="BC1239" s="244"/>
      <c r="BD1239" s="244"/>
      <c r="BE1239" s="244"/>
      <c r="BF1239" s="244"/>
      <c r="BG1239" s="244"/>
      <c r="BH1239" s="244"/>
      <c r="BI1239" s="244"/>
      <c r="BJ1239" s="244"/>
      <c r="BK1239" s="98">
        <v>316264</v>
      </c>
      <c r="BL1239" s="192"/>
      <c r="BM1239" s="212">
        <v>5</v>
      </c>
      <c r="BN1239" s="227">
        <v>263208</v>
      </c>
      <c r="BO1239" s="212"/>
    </row>
    <row r="1240" spans="1:67" s="213" customFormat="1" x14ac:dyDescent="0.25">
      <c r="A1240" s="340"/>
      <c r="B1240" s="343"/>
      <c r="C1240" s="360"/>
      <c r="D1240" s="360"/>
      <c r="E1240" s="366"/>
      <c r="F1240" s="7" t="s">
        <v>659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244"/>
      <c r="AZ1240" s="244"/>
      <c r="BA1240" s="244"/>
      <c r="BB1240" s="244"/>
      <c r="BC1240" s="244"/>
      <c r="BD1240" s="244"/>
      <c r="BE1240" s="244"/>
      <c r="BF1240" s="244"/>
      <c r="BG1240" s="244"/>
      <c r="BH1240" s="244"/>
      <c r="BI1240" s="244"/>
      <c r="BJ1240" s="244"/>
      <c r="BK1240" s="98"/>
      <c r="BL1240" s="192"/>
      <c r="BM1240" s="212"/>
      <c r="BN1240" s="227"/>
      <c r="BO1240" s="212"/>
    </row>
    <row r="1241" spans="1:67" s="213" customFormat="1" x14ac:dyDescent="0.25">
      <c r="A1241" s="209"/>
      <c r="B1241" s="210"/>
      <c r="C1241" s="139"/>
      <c r="D1241" s="216"/>
      <c r="E1241" s="217"/>
      <c r="F1241" s="77" t="s">
        <v>1417</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244"/>
      <c r="AZ1241" s="244"/>
      <c r="BA1241" s="244"/>
      <c r="BB1241" s="244"/>
      <c r="BC1241" s="244"/>
      <c r="BD1241" s="244"/>
      <c r="BE1241" s="244"/>
      <c r="BF1241" s="244"/>
      <c r="BG1241" s="244"/>
      <c r="BH1241" s="244"/>
      <c r="BI1241" s="244"/>
      <c r="BJ1241" s="244"/>
      <c r="BK1241" s="98"/>
      <c r="BL1241" s="192"/>
      <c r="BM1241" s="212"/>
      <c r="BN1241" s="227"/>
      <c r="BO1241" s="212"/>
    </row>
    <row r="1242" spans="1:67" s="213" customFormat="1" x14ac:dyDescent="0.25">
      <c r="A1242" s="209"/>
      <c r="B1242" s="210"/>
      <c r="C1242" s="139"/>
      <c r="D1242" s="216"/>
      <c r="E1242" s="217"/>
      <c r="F1242" s="77" t="s">
        <v>749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244"/>
      <c r="AZ1242" s="244"/>
      <c r="BA1242" s="244"/>
      <c r="BB1242" s="244"/>
      <c r="BC1242" s="244"/>
      <c r="BD1242" s="244"/>
      <c r="BE1242" s="244"/>
      <c r="BF1242" s="244"/>
      <c r="BG1242" s="244"/>
      <c r="BH1242" s="244"/>
      <c r="BI1242" s="244"/>
      <c r="BJ1242" s="244"/>
      <c r="BK1242" s="98"/>
      <c r="BL1242" s="192"/>
      <c r="BM1242" s="212"/>
      <c r="BN1242" s="227"/>
      <c r="BO1242" s="212"/>
    </row>
    <row r="1243" spans="1:67" x14ac:dyDescent="0.25">
      <c r="A1243" s="68"/>
      <c r="B1243" s="21" t="s">
        <v>132</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107"/>
      <c r="AZ1243" s="107"/>
      <c r="BA1243" s="107"/>
      <c r="BB1243" s="107"/>
      <c r="BC1243" s="107"/>
      <c r="BD1243" s="107"/>
      <c r="BE1243" s="107"/>
      <c r="BF1243" s="107"/>
      <c r="BG1243" s="107"/>
      <c r="BH1243" s="107"/>
      <c r="BI1243" s="107"/>
      <c r="BJ1243" s="107"/>
      <c r="BK1243" s="94">
        <f>BK1238+BK1239+BK1240+BK1241+BK1242</f>
        <v>631528</v>
      </c>
      <c r="BL1243" s="193">
        <f>BK1243/E1238</f>
        <v>0.49325755025497514</v>
      </c>
      <c r="BM1243" s="202"/>
      <c r="BN1243" s="211"/>
      <c r="BO1243" s="202"/>
    </row>
    <row r="1244" spans="1:67" ht="15" customHeight="1" x14ac:dyDescent="0.25">
      <c r="A1244" s="339">
        <v>142</v>
      </c>
      <c r="B1244" s="342" t="s">
        <v>1556</v>
      </c>
      <c r="C1244" s="359" t="s">
        <v>1554</v>
      </c>
      <c r="D1244" s="371" t="s">
        <v>1821</v>
      </c>
      <c r="E1244" s="365">
        <v>1008252</v>
      </c>
      <c r="F1244" s="7" t="s">
        <v>1555</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6"/>
      <c r="AZ1244" s="96"/>
      <c r="BA1244" s="96"/>
      <c r="BB1244" s="96"/>
      <c r="BC1244" s="96"/>
      <c r="BD1244" s="96"/>
      <c r="BE1244" s="96"/>
      <c r="BF1244" s="96"/>
      <c r="BG1244" s="96"/>
      <c r="BH1244" s="96"/>
      <c r="BI1244" s="96"/>
      <c r="BJ1244" s="96"/>
      <c r="BK1244" s="98">
        <f>G1244+H1244+I1244+J1244+K1244+L1244+M1244+N1244</f>
        <v>173951</v>
      </c>
      <c r="BL1244" s="192"/>
      <c r="BM1244" s="202">
        <v>3</v>
      </c>
      <c r="BN1244" s="211">
        <v>147740</v>
      </c>
      <c r="BO1244" s="202"/>
    </row>
    <row r="1245" spans="1:67" x14ac:dyDescent="0.25">
      <c r="A1245" s="340"/>
      <c r="B1245" s="343"/>
      <c r="C1245" s="360"/>
      <c r="D1245" s="360"/>
      <c r="E1245" s="366"/>
      <c r="F1245" s="7" t="s">
        <v>1557</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6"/>
      <c r="AZ1245" s="96"/>
      <c r="BA1245" s="96"/>
      <c r="BB1245" s="96"/>
      <c r="BC1245" s="96"/>
      <c r="BD1245" s="96"/>
      <c r="BE1245" s="96"/>
      <c r="BF1245" s="96"/>
      <c r="BG1245" s="96"/>
      <c r="BH1245" s="96"/>
      <c r="BI1245" s="96"/>
      <c r="BJ1245" s="96"/>
      <c r="BK1245" s="98">
        <f>G1245+H1245+I1245+J1245+K1245+L1245+M1245+N1245</f>
        <v>441293</v>
      </c>
      <c r="BL1245" s="192"/>
      <c r="BM1245" s="202">
        <v>4</v>
      </c>
      <c r="BN1245" s="211">
        <v>277772</v>
      </c>
      <c r="BO1245" s="202"/>
    </row>
    <row r="1246" spans="1:67" x14ac:dyDescent="0.25">
      <c r="A1246" s="340"/>
      <c r="B1246" s="343"/>
      <c r="C1246" s="360"/>
      <c r="D1246" s="360"/>
      <c r="E1246" s="366"/>
      <c r="F1246" s="7" t="s">
        <v>1558</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6"/>
      <c r="AZ1246" s="96"/>
      <c r="BA1246" s="96"/>
      <c r="BB1246" s="96"/>
      <c r="BC1246" s="96"/>
      <c r="BD1246" s="96"/>
      <c r="BE1246" s="96"/>
      <c r="BF1246" s="96"/>
      <c r="BG1246" s="96"/>
      <c r="BH1246" s="96"/>
      <c r="BI1246" s="96"/>
      <c r="BJ1246" s="96"/>
      <c r="BK1246" s="98"/>
      <c r="BL1246" s="192"/>
      <c r="BM1246" s="202"/>
      <c r="BN1246" s="211"/>
      <c r="BO1246" s="202"/>
    </row>
    <row r="1247" spans="1:67" x14ac:dyDescent="0.25">
      <c r="A1247" s="341"/>
      <c r="B1247" s="344"/>
      <c r="C1247" s="361"/>
      <c r="D1247" s="361"/>
      <c r="E1247" s="367"/>
      <c r="F1247" s="7" t="s">
        <v>750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6"/>
      <c r="AZ1247" s="96"/>
      <c r="BA1247" s="96"/>
      <c r="BB1247" s="96"/>
      <c r="BC1247" s="96"/>
      <c r="BD1247" s="96"/>
      <c r="BE1247" s="96"/>
      <c r="BF1247" s="96"/>
      <c r="BG1247" s="96"/>
      <c r="BH1247" s="96"/>
      <c r="BI1247" s="96"/>
      <c r="BJ1247" s="96"/>
      <c r="BK1247" s="98"/>
      <c r="BL1247" s="192"/>
      <c r="BM1247" s="202"/>
      <c r="BN1247" s="211"/>
      <c r="BO1247" s="202"/>
    </row>
    <row r="1248" spans="1:67" x14ac:dyDescent="0.25">
      <c r="A1248" s="209"/>
      <c r="B1248" s="210"/>
      <c r="C1248" s="139"/>
      <c r="D1248" s="216"/>
      <c r="E1248" s="217"/>
      <c r="F1248" s="77" t="s">
        <v>751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6"/>
      <c r="AZ1248" s="96"/>
      <c r="BA1248" s="96"/>
      <c r="BB1248" s="96"/>
      <c r="BC1248" s="96"/>
      <c r="BD1248" s="96"/>
      <c r="BE1248" s="96"/>
      <c r="BF1248" s="96"/>
      <c r="BG1248" s="96"/>
      <c r="BH1248" s="96"/>
      <c r="BI1248" s="96"/>
      <c r="BJ1248" s="96"/>
      <c r="BK1248" s="98"/>
      <c r="BL1248" s="192"/>
      <c r="BM1248" s="202"/>
      <c r="BN1248" s="211"/>
      <c r="BO1248" s="202"/>
    </row>
    <row r="1249" spans="1:67" x14ac:dyDescent="0.25">
      <c r="A1249" s="209"/>
      <c r="B1249" s="210"/>
      <c r="C1249" s="139"/>
      <c r="D1249" s="216"/>
      <c r="E1249" s="217"/>
      <c r="F1249" s="77" t="s">
        <v>1559</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6"/>
      <c r="AZ1249" s="96"/>
      <c r="BA1249" s="96"/>
      <c r="BB1249" s="96"/>
      <c r="BC1249" s="96"/>
      <c r="BD1249" s="96"/>
      <c r="BE1249" s="96"/>
      <c r="BF1249" s="96"/>
      <c r="BG1249" s="96"/>
      <c r="BH1249" s="96"/>
      <c r="BI1249" s="96"/>
      <c r="BJ1249" s="96"/>
      <c r="BK1249" s="98">
        <v>54360</v>
      </c>
      <c r="BL1249" s="192"/>
      <c r="BM1249" s="202"/>
      <c r="BN1249" s="211"/>
      <c r="BO1249" s="202"/>
    </row>
    <row r="1250" spans="1:67" x14ac:dyDescent="0.25">
      <c r="A1250" s="209"/>
      <c r="B1250" s="210"/>
      <c r="C1250" s="139"/>
      <c r="D1250" s="216"/>
      <c r="E1250" s="217"/>
      <c r="F1250" s="77" t="s">
        <v>752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6"/>
      <c r="AZ1250" s="96"/>
      <c r="BA1250" s="96"/>
      <c r="BB1250" s="96"/>
      <c r="BC1250" s="96"/>
      <c r="BD1250" s="96"/>
      <c r="BE1250" s="96"/>
      <c r="BF1250" s="96"/>
      <c r="BG1250" s="96"/>
      <c r="BH1250" s="96"/>
      <c r="BI1250" s="96"/>
      <c r="BJ1250" s="96"/>
      <c r="BK1250" s="98">
        <v>32616</v>
      </c>
      <c r="BL1250" s="192"/>
      <c r="BM1250" s="202"/>
      <c r="BN1250" s="211"/>
      <c r="BO1250" s="202"/>
    </row>
    <row r="1251" spans="1:67" x14ac:dyDescent="0.25">
      <c r="A1251" s="69"/>
      <c r="B1251" s="23" t="s">
        <v>132</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107"/>
      <c r="AZ1251" s="107"/>
      <c r="BA1251" s="107"/>
      <c r="BB1251" s="107"/>
      <c r="BC1251" s="107"/>
      <c r="BD1251" s="107"/>
      <c r="BE1251" s="107"/>
      <c r="BF1251" s="107"/>
      <c r="BG1251" s="107"/>
      <c r="BH1251" s="107"/>
      <c r="BI1251" s="107"/>
      <c r="BJ1251" s="107"/>
      <c r="BK1251" s="94">
        <f>SUM(BK1244:BK1250)</f>
        <v>702220</v>
      </c>
      <c r="BL1251" s="193">
        <f>BK1251/E1244</f>
        <v>0.69647270722002041</v>
      </c>
      <c r="BM1251" s="202"/>
      <c r="BN1251" s="211"/>
      <c r="BO1251" s="202"/>
    </row>
    <row r="1252" spans="1:67" ht="15" customHeight="1" x14ac:dyDescent="0.25">
      <c r="A1252" s="391">
        <v>143</v>
      </c>
      <c r="B1252" s="384" t="s">
        <v>1560</v>
      </c>
      <c r="C1252" s="386" t="s">
        <v>1554</v>
      </c>
      <c r="D1252" s="385" t="s">
        <v>684</v>
      </c>
      <c r="E1252" s="390">
        <v>464514</v>
      </c>
      <c r="F1252" s="96" t="s">
        <v>660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c r="AZ1252" s="96"/>
      <c r="BA1252" s="96"/>
      <c r="BB1252" s="96"/>
      <c r="BC1252" s="96"/>
      <c r="BD1252" s="96"/>
      <c r="BE1252" s="96"/>
      <c r="BF1252" s="96"/>
      <c r="BG1252" s="96"/>
      <c r="BH1252" s="96"/>
      <c r="BI1252" s="96"/>
      <c r="BJ1252" s="96"/>
      <c r="BK1252" s="96">
        <v>127014</v>
      </c>
      <c r="BL1252" s="192" t="s">
        <v>1723</v>
      </c>
      <c r="BM1252" s="202"/>
      <c r="BN1252" s="211"/>
      <c r="BO1252" s="202"/>
    </row>
    <row r="1253" spans="1:67" x14ac:dyDescent="0.25">
      <c r="A1253" s="391"/>
      <c r="B1253" s="384"/>
      <c r="C1253" s="386"/>
      <c r="D1253" s="386"/>
      <c r="E1253" s="390"/>
      <c r="F1253" s="96" t="s">
        <v>753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6"/>
      <c r="AZ1253" s="96"/>
      <c r="BA1253" s="96"/>
      <c r="BB1253" s="96"/>
      <c r="BC1253" s="96"/>
      <c r="BD1253" s="96"/>
      <c r="BE1253" s="96"/>
      <c r="BF1253" s="96"/>
      <c r="BG1253" s="96"/>
      <c r="BH1253" s="96"/>
      <c r="BI1253" s="96"/>
      <c r="BJ1253" s="96"/>
      <c r="BK1253" s="98">
        <v>205000</v>
      </c>
      <c r="BL1253" s="192"/>
      <c r="BM1253" s="202"/>
      <c r="BN1253" s="211"/>
      <c r="BO1253" s="202"/>
    </row>
    <row r="1254" spans="1:67" x14ac:dyDescent="0.25">
      <c r="A1254" s="242"/>
      <c r="B1254" s="210"/>
      <c r="C1254" s="139"/>
      <c r="D1254" s="216"/>
      <c r="E1254" s="217"/>
      <c r="F1254" s="275" t="s">
        <v>754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6"/>
      <c r="AZ1254" s="96"/>
      <c r="BA1254" s="96"/>
      <c r="BB1254" s="96"/>
      <c r="BC1254" s="96"/>
      <c r="BD1254" s="96"/>
      <c r="BE1254" s="96"/>
      <c r="BF1254" s="96"/>
      <c r="BG1254" s="96"/>
      <c r="BH1254" s="96"/>
      <c r="BI1254" s="96"/>
      <c r="BJ1254" s="96"/>
      <c r="BK1254" s="98"/>
      <c r="BL1254" s="192"/>
      <c r="BM1254" s="202"/>
      <c r="BN1254" s="211"/>
      <c r="BO1254" s="202"/>
    </row>
    <row r="1255" spans="1:67" x14ac:dyDescent="0.25">
      <c r="A1255" s="242"/>
      <c r="B1255" s="210"/>
      <c r="C1255" s="139"/>
      <c r="D1255" s="216"/>
      <c r="E1255" s="217"/>
      <c r="F1255" s="275" t="s">
        <v>661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6"/>
      <c r="AZ1255" s="96"/>
      <c r="BA1255" s="96"/>
      <c r="BB1255" s="96"/>
      <c r="BC1255" s="96"/>
      <c r="BD1255" s="96"/>
      <c r="BE1255" s="96"/>
      <c r="BF1255" s="96"/>
      <c r="BG1255" s="96"/>
      <c r="BH1255" s="96"/>
      <c r="BI1255" s="96"/>
      <c r="BJ1255" s="96"/>
      <c r="BK1255" s="98">
        <v>75000</v>
      </c>
      <c r="BL1255" s="192"/>
      <c r="BM1255" s="202"/>
      <c r="BN1255" s="211"/>
      <c r="BO1255" s="202"/>
    </row>
    <row r="1256" spans="1:67" x14ac:dyDescent="0.25">
      <c r="A1256" s="242"/>
      <c r="B1256" s="210"/>
      <c r="C1256" s="139"/>
      <c r="D1256" s="216"/>
      <c r="E1256" s="217"/>
      <c r="F1256" s="275" t="s">
        <v>755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6"/>
      <c r="AZ1256" s="96"/>
      <c r="BA1256" s="96"/>
      <c r="BB1256" s="96"/>
      <c r="BC1256" s="96"/>
      <c r="BD1256" s="96"/>
      <c r="BE1256" s="96"/>
      <c r="BF1256" s="96"/>
      <c r="BG1256" s="96"/>
      <c r="BH1256" s="96"/>
      <c r="BI1256" s="96"/>
      <c r="BJ1256" s="96"/>
      <c r="BK1256" s="98"/>
      <c r="BL1256" s="192"/>
      <c r="BM1256" s="202"/>
      <c r="BN1256" s="211"/>
      <c r="BO1256" s="202"/>
    </row>
    <row r="1257" spans="1:67" x14ac:dyDescent="0.25">
      <c r="A1257" s="242"/>
      <c r="B1257" s="210"/>
      <c r="C1257" s="139"/>
      <c r="D1257" s="216"/>
      <c r="E1257" s="217"/>
      <c r="F1257" s="275" t="s">
        <v>756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6"/>
      <c r="AZ1257" s="96"/>
      <c r="BA1257" s="96"/>
      <c r="BB1257" s="96"/>
      <c r="BC1257" s="96"/>
      <c r="BD1257" s="96"/>
      <c r="BE1257" s="96"/>
      <c r="BF1257" s="96"/>
      <c r="BG1257" s="96"/>
      <c r="BH1257" s="96"/>
      <c r="BI1257" s="96"/>
      <c r="BJ1257" s="96"/>
      <c r="BK1257" s="98"/>
      <c r="BL1257" s="192"/>
      <c r="BM1257" s="202"/>
      <c r="BN1257" s="211"/>
      <c r="BO1257" s="202"/>
    </row>
    <row r="1258" spans="1:67" x14ac:dyDescent="0.25">
      <c r="A1258" s="69"/>
      <c r="B1258" s="23" t="s">
        <v>132</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107"/>
      <c r="AZ1258" s="107"/>
      <c r="BA1258" s="107"/>
      <c r="BB1258" s="107"/>
      <c r="BC1258" s="107"/>
      <c r="BD1258" s="107"/>
      <c r="BE1258" s="107"/>
      <c r="BF1258" s="107"/>
      <c r="BG1258" s="107"/>
      <c r="BH1258" s="107"/>
      <c r="BI1258" s="107"/>
      <c r="BJ1258" s="107"/>
      <c r="BK1258" s="94">
        <f>SUM(BK1252:BK1257)</f>
        <v>407014</v>
      </c>
      <c r="BL1258" s="193">
        <f>BK1258/E1252</f>
        <v>0.87621471042853394</v>
      </c>
      <c r="BM1258" s="202"/>
      <c r="BN1258" s="211"/>
      <c r="BO1258" s="202"/>
    </row>
    <row r="1259" spans="1:67" ht="15" customHeight="1" x14ac:dyDescent="0.25">
      <c r="A1259" s="404">
        <v>144</v>
      </c>
      <c r="B1259" s="342" t="s">
        <v>1561</v>
      </c>
      <c r="C1259" s="359" t="s">
        <v>1554</v>
      </c>
      <c r="D1259" s="342" t="s">
        <v>594</v>
      </c>
      <c r="E1259" s="365">
        <v>1012772</v>
      </c>
      <c r="F1259" s="7" t="s">
        <v>1513</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6"/>
      <c r="AZ1259" s="96"/>
      <c r="BA1259" s="96"/>
      <c r="BB1259" s="96"/>
      <c r="BC1259" s="96"/>
      <c r="BD1259" s="96"/>
      <c r="BE1259" s="96"/>
      <c r="BF1259" s="96"/>
      <c r="BG1259" s="96"/>
      <c r="BH1259" s="96"/>
      <c r="BI1259" s="96"/>
      <c r="BJ1259" s="96"/>
      <c r="BK1259" s="98">
        <v>210000</v>
      </c>
      <c r="BL1259" s="192"/>
      <c r="BM1259" s="202">
        <v>3</v>
      </c>
      <c r="BN1259" s="211">
        <v>204933</v>
      </c>
      <c r="BO1259" s="202"/>
    </row>
    <row r="1260" spans="1:67" x14ac:dyDescent="0.25">
      <c r="A1260" s="405"/>
      <c r="B1260" s="343"/>
      <c r="C1260" s="360"/>
      <c r="D1260" s="343"/>
      <c r="E1260" s="366"/>
      <c r="F1260" s="7" t="s">
        <v>1365</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6"/>
      <c r="AZ1260" s="96"/>
      <c r="BA1260" s="96"/>
      <c r="BB1260" s="96"/>
      <c r="BC1260" s="96"/>
      <c r="BD1260" s="96"/>
      <c r="BE1260" s="96"/>
      <c r="BF1260" s="96"/>
      <c r="BG1260" s="96"/>
      <c r="BH1260" s="96"/>
      <c r="BI1260" s="96"/>
      <c r="BJ1260" s="96"/>
      <c r="BK1260" s="98">
        <v>284020</v>
      </c>
      <c r="BL1260" s="192"/>
      <c r="BM1260" s="202"/>
      <c r="BN1260" s="211"/>
      <c r="BO1260" s="202"/>
    </row>
    <row r="1261" spans="1:67" x14ac:dyDescent="0.25">
      <c r="A1261" s="405"/>
      <c r="B1261" s="343"/>
      <c r="C1261" s="360"/>
      <c r="D1261" s="343"/>
      <c r="E1261" s="366"/>
      <c r="F1261" s="7" t="s">
        <v>1289</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6"/>
      <c r="AZ1261" s="96"/>
      <c r="BA1261" s="96"/>
      <c r="BB1261" s="96"/>
      <c r="BC1261" s="96"/>
      <c r="BD1261" s="96"/>
      <c r="BE1261" s="96"/>
      <c r="BF1261" s="96"/>
      <c r="BG1261" s="96"/>
      <c r="BH1261" s="96"/>
      <c r="BI1261" s="96"/>
      <c r="BJ1261" s="96"/>
      <c r="BK1261" s="98">
        <v>309717</v>
      </c>
      <c r="BL1261" s="192"/>
      <c r="BM1261" s="202">
        <v>4</v>
      </c>
      <c r="BN1261" s="211">
        <v>246516</v>
      </c>
      <c r="BO1261" s="202"/>
    </row>
    <row r="1262" spans="1:67" x14ac:dyDescent="0.25">
      <c r="A1262" s="405"/>
      <c r="B1262" s="343"/>
      <c r="C1262" s="360"/>
      <c r="D1262" s="343"/>
      <c r="E1262" s="366"/>
      <c r="F1262" s="7" t="s">
        <v>1366</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c r="AZ1262" s="96"/>
      <c r="BA1262" s="96"/>
      <c r="BB1262" s="96"/>
      <c r="BC1262" s="96"/>
      <c r="BD1262" s="96"/>
      <c r="BE1262" s="96"/>
      <c r="BF1262" s="96"/>
      <c r="BG1262" s="96"/>
      <c r="BH1262" s="96"/>
      <c r="BI1262" s="96"/>
      <c r="BJ1262" s="96"/>
      <c r="BK1262" s="96">
        <v>54619</v>
      </c>
      <c r="BL1262" s="192"/>
      <c r="BM1262" s="202"/>
      <c r="BN1262" s="211"/>
      <c r="BO1262" s="202"/>
    </row>
    <row r="1263" spans="1:67" x14ac:dyDescent="0.25">
      <c r="A1263" s="265"/>
      <c r="B1263" s="210"/>
      <c r="C1263" s="139"/>
      <c r="D1263" s="276"/>
      <c r="E1263" s="217"/>
      <c r="F1263" s="77" t="s">
        <v>1284</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c r="AZ1263" s="96"/>
      <c r="BA1263" s="96"/>
      <c r="BB1263" s="96"/>
      <c r="BC1263" s="96"/>
      <c r="BD1263" s="96"/>
      <c r="BE1263" s="96"/>
      <c r="BF1263" s="96"/>
      <c r="BG1263" s="96"/>
      <c r="BH1263" s="96"/>
      <c r="BI1263" s="96"/>
      <c r="BJ1263" s="96"/>
      <c r="BK1263" s="96">
        <v>15543</v>
      </c>
      <c r="BL1263" s="192"/>
      <c r="BM1263" s="202"/>
      <c r="BN1263" s="211"/>
      <c r="BO1263" s="202"/>
    </row>
    <row r="1264" spans="1:67" x14ac:dyDescent="0.25">
      <c r="A1264" s="265"/>
      <c r="B1264" s="210"/>
      <c r="C1264" s="139"/>
      <c r="D1264" s="276"/>
      <c r="E1264" s="217"/>
      <c r="F1264" s="77" t="s">
        <v>1515</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c r="AZ1264" s="96"/>
      <c r="BA1264" s="96"/>
      <c r="BB1264" s="96"/>
      <c r="BC1264" s="96"/>
      <c r="BD1264" s="96"/>
      <c r="BE1264" s="96"/>
      <c r="BF1264" s="96"/>
      <c r="BG1264" s="96"/>
      <c r="BH1264" s="96"/>
      <c r="BI1264" s="96"/>
      <c r="BJ1264" s="96"/>
      <c r="BK1264" s="96">
        <v>87392</v>
      </c>
      <c r="BL1264" s="192"/>
      <c r="BM1264" s="202"/>
      <c r="BN1264" s="211"/>
      <c r="BO1264" s="202"/>
    </row>
    <row r="1265" spans="1:67" x14ac:dyDescent="0.25">
      <c r="A1265" s="265"/>
      <c r="B1265" s="210"/>
      <c r="C1265" s="139"/>
      <c r="D1265" s="276"/>
      <c r="E1265" s="217"/>
      <c r="F1265" s="77" t="s">
        <v>1510</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c r="AZ1265" s="96"/>
      <c r="BA1265" s="96"/>
      <c r="BB1265" s="96"/>
      <c r="BC1265" s="96"/>
      <c r="BD1265" s="96"/>
      <c r="BE1265" s="96"/>
      <c r="BF1265" s="96"/>
      <c r="BG1265" s="96"/>
      <c r="BH1265" s="96"/>
      <c r="BI1265" s="96"/>
      <c r="BJ1265" s="96"/>
      <c r="BK1265" s="96">
        <v>51480</v>
      </c>
      <c r="BL1265" s="192"/>
      <c r="BM1265" s="202"/>
      <c r="BN1265" s="211"/>
      <c r="BO1265" s="202"/>
    </row>
    <row r="1266" spans="1:67" x14ac:dyDescent="0.25">
      <c r="A1266" s="69"/>
      <c r="B1266" s="23" t="s">
        <v>132</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107"/>
      <c r="AZ1266" s="107"/>
      <c r="BA1266" s="107"/>
      <c r="BB1266" s="107"/>
      <c r="BC1266" s="107"/>
      <c r="BD1266" s="107"/>
      <c r="BE1266" s="107"/>
      <c r="BF1266" s="107"/>
      <c r="BG1266" s="107"/>
      <c r="BH1266" s="107"/>
      <c r="BI1266" s="107"/>
      <c r="BJ1266" s="107"/>
      <c r="BK1266" s="94">
        <f>SUM(BK1259:BK1265)</f>
        <v>1012771</v>
      </c>
      <c r="BL1266" s="193">
        <f>BK1266/E1259</f>
        <v>0.99999901261093316</v>
      </c>
      <c r="BM1266" s="202"/>
      <c r="BN1266" s="211"/>
      <c r="BO1266" s="202"/>
    </row>
    <row r="1267" spans="1:67" x14ac:dyDescent="0.25">
      <c r="A1267" s="339">
        <v>145</v>
      </c>
      <c r="B1267" s="342" t="s">
        <v>1563</v>
      </c>
      <c r="C1267" s="359" t="s">
        <v>1564</v>
      </c>
      <c r="D1267" s="371" t="s">
        <v>1791</v>
      </c>
      <c r="E1267" s="365">
        <v>1804976.6011000003</v>
      </c>
      <c r="F1267" s="7" t="s">
        <v>1174</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6"/>
      <c r="AZ1267" s="96"/>
      <c r="BA1267" s="96"/>
      <c r="BB1267" s="96"/>
      <c r="BC1267" s="96"/>
      <c r="BD1267" s="96"/>
      <c r="BE1267" s="96"/>
      <c r="BF1267" s="96"/>
      <c r="BG1267" s="96"/>
      <c r="BH1267" s="96"/>
      <c r="BI1267" s="96"/>
      <c r="BJ1267" s="96"/>
      <c r="BK1267" s="98">
        <v>100000</v>
      </c>
      <c r="BL1267" s="192"/>
      <c r="BM1267" s="202"/>
      <c r="BN1267" s="211"/>
      <c r="BO1267" s="202" t="s">
        <v>223</v>
      </c>
    </row>
    <row r="1268" spans="1:67" x14ac:dyDescent="0.25">
      <c r="A1268" s="340"/>
      <c r="B1268" s="343"/>
      <c r="C1268" s="360"/>
      <c r="D1268" s="360"/>
      <c r="E1268" s="366"/>
      <c r="F1268" s="7" t="s">
        <v>1417</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6"/>
      <c r="AZ1268" s="96"/>
      <c r="BA1268" s="96"/>
      <c r="BB1268" s="96"/>
      <c r="BC1268" s="96"/>
      <c r="BD1268" s="96"/>
      <c r="BE1268" s="96"/>
      <c r="BF1268" s="96"/>
      <c r="BG1268" s="96"/>
      <c r="BH1268" s="96"/>
      <c r="BI1268" s="96"/>
      <c r="BJ1268" s="96"/>
      <c r="BK1268" s="98">
        <f t="shared" ref="BK1268:BK1276" si="10">SUM(G1268:N1268)</f>
        <v>50000</v>
      </c>
      <c r="BL1268" s="192"/>
      <c r="BM1268" s="202"/>
      <c r="BN1268" s="211"/>
      <c r="BO1268" s="202"/>
    </row>
    <row r="1269" spans="1:67" x14ac:dyDescent="0.25">
      <c r="A1269" s="340"/>
      <c r="B1269" s="343"/>
      <c r="C1269" s="360"/>
      <c r="D1269" s="360"/>
      <c r="E1269" s="366"/>
      <c r="F1269" s="7" t="s">
        <v>1562</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6"/>
      <c r="AZ1269" s="96"/>
      <c r="BA1269" s="96"/>
      <c r="BB1269" s="96"/>
      <c r="BC1269" s="96"/>
      <c r="BD1269" s="96"/>
      <c r="BE1269" s="96"/>
      <c r="BF1269" s="96"/>
      <c r="BG1269" s="96"/>
      <c r="BH1269" s="96"/>
      <c r="BI1269" s="96"/>
      <c r="BJ1269" s="96"/>
      <c r="BK1269" s="98">
        <f t="shared" si="10"/>
        <v>93270.64</v>
      </c>
      <c r="BL1269" s="192"/>
      <c r="BM1269" s="202"/>
      <c r="BN1269" s="211"/>
      <c r="BO1269" s="202" t="s">
        <v>145</v>
      </c>
    </row>
    <row r="1270" spans="1:67" x14ac:dyDescent="0.25">
      <c r="A1270" s="340"/>
      <c r="B1270" s="343"/>
      <c r="C1270" s="360"/>
      <c r="D1270" s="360"/>
      <c r="E1270" s="366"/>
      <c r="F1270" s="7" t="s">
        <v>1094</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6"/>
      <c r="AZ1270" s="96"/>
      <c r="BA1270" s="96"/>
      <c r="BB1270" s="96"/>
      <c r="BC1270" s="96"/>
      <c r="BD1270" s="96"/>
      <c r="BE1270" s="96"/>
      <c r="BF1270" s="96"/>
      <c r="BG1270" s="96"/>
      <c r="BH1270" s="96"/>
      <c r="BI1270" s="96"/>
      <c r="BJ1270" s="96"/>
      <c r="BK1270" s="98">
        <v>85860.23</v>
      </c>
      <c r="BL1270" s="192"/>
      <c r="BM1270" s="202"/>
      <c r="BN1270" s="211"/>
      <c r="BO1270" s="202" t="s">
        <v>224</v>
      </c>
    </row>
    <row r="1271" spans="1:67" x14ac:dyDescent="0.25">
      <c r="A1271" s="340"/>
      <c r="B1271" s="343"/>
      <c r="C1271" s="360"/>
      <c r="D1271" s="360"/>
      <c r="E1271" s="366"/>
      <c r="F1271" s="7" t="s">
        <v>1276</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6"/>
      <c r="AZ1271" s="96"/>
      <c r="BA1271" s="96"/>
      <c r="BB1271" s="96"/>
      <c r="BC1271" s="96"/>
      <c r="BD1271" s="96"/>
      <c r="BE1271" s="96"/>
      <c r="BF1271" s="96"/>
      <c r="BG1271" s="96"/>
      <c r="BH1271" s="96"/>
      <c r="BI1271" s="96"/>
      <c r="BJ1271" s="96"/>
      <c r="BK1271" s="98">
        <f t="shared" si="10"/>
        <v>572401.51</v>
      </c>
      <c r="BL1271" s="192"/>
      <c r="BM1271" s="202"/>
      <c r="BN1271" s="211"/>
      <c r="BO1271" s="202" t="s">
        <v>146</v>
      </c>
    </row>
    <row r="1272" spans="1:67" x14ac:dyDescent="0.25">
      <c r="A1272" s="340"/>
      <c r="B1272" s="343"/>
      <c r="C1272" s="360"/>
      <c r="D1272" s="360"/>
      <c r="E1272" s="366"/>
      <c r="F1272" s="7" t="s">
        <v>1148</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6"/>
      <c r="AZ1272" s="96"/>
      <c r="BA1272" s="96"/>
      <c r="BB1272" s="96"/>
      <c r="BC1272" s="96"/>
      <c r="BD1272" s="96"/>
      <c r="BE1272" s="96"/>
      <c r="BF1272" s="96"/>
      <c r="BG1272" s="96"/>
      <c r="BH1272" s="96"/>
      <c r="BI1272" s="96"/>
      <c r="BJ1272" s="96"/>
      <c r="BK1272" s="98">
        <f t="shared" si="10"/>
        <v>72108</v>
      </c>
      <c r="BL1272" s="192"/>
      <c r="BM1272" s="202">
        <v>2</v>
      </c>
      <c r="BN1272" s="211" t="s">
        <v>225</v>
      </c>
      <c r="BO1272" s="202"/>
    </row>
    <row r="1273" spans="1:67" x14ac:dyDescent="0.25">
      <c r="A1273" s="340"/>
      <c r="B1273" s="343"/>
      <c r="C1273" s="360"/>
      <c r="D1273" s="360"/>
      <c r="E1273" s="366"/>
      <c r="F1273" s="7" t="s">
        <v>1175</v>
      </c>
      <c r="G1273" s="96"/>
      <c r="H1273" s="96"/>
      <c r="I1273" s="96"/>
      <c r="J1273" s="96"/>
      <c r="K1273" s="96"/>
      <c r="L1273" s="96"/>
      <c r="M1273" s="96"/>
      <c r="N1273" s="96">
        <v>321000.21000000002</v>
      </c>
      <c r="O1273" s="96"/>
      <c r="P1273" s="96"/>
      <c r="Q1273" s="96"/>
      <c r="R1273" s="96"/>
      <c r="S1273" s="96"/>
      <c r="T1273" s="96" t="s">
        <v>1723</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6"/>
      <c r="AZ1273" s="96"/>
      <c r="BA1273" s="96"/>
      <c r="BB1273" s="96"/>
      <c r="BC1273" s="96"/>
      <c r="BD1273" s="96"/>
      <c r="BE1273" s="96"/>
      <c r="BF1273" s="96"/>
      <c r="BG1273" s="96"/>
      <c r="BH1273" s="96"/>
      <c r="BI1273" s="96"/>
      <c r="BJ1273" s="96"/>
      <c r="BK1273" s="98">
        <f t="shared" si="10"/>
        <v>321000.21000000002</v>
      </c>
      <c r="BL1273" s="192"/>
      <c r="BM1273" s="202">
        <v>3</v>
      </c>
      <c r="BN1273" s="211">
        <v>88191</v>
      </c>
      <c r="BO1273" s="202"/>
    </row>
    <row r="1274" spans="1:67" x14ac:dyDescent="0.25">
      <c r="A1274" s="340"/>
      <c r="B1274" s="343"/>
      <c r="C1274" s="360"/>
      <c r="D1274" s="360"/>
      <c r="E1274" s="366"/>
      <c r="F1274" s="7" t="s">
        <v>1565</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6"/>
      <c r="AZ1274" s="96"/>
      <c r="BA1274" s="96"/>
      <c r="BB1274" s="96"/>
      <c r="BC1274" s="96"/>
      <c r="BD1274" s="96"/>
      <c r="BE1274" s="96"/>
      <c r="BF1274" s="96"/>
      <c r="BG1274" s="96"/>
      <c r="BH1274" s="96"/>
      <c r="BI1274" s="96"/>
      <c r="BJ1274" s="96"/>
      <c r="BK1274" s="98">
        <f t="shared" si="10"/>
        <v>150000</v>
      </c>
      <c r="BL1274" s="192"/>
      <c r="BM1274" s="202">
        <v>3</v>
      </c>
      <c r="BN1274" s="211">
        <v>108162</v>
      </c>
      <c r="BO1274" s="202" t="s">
        <v>226</v>
      </c>
    </row>
    <row r="1275" spans="1:67" x14ac:dyDescent="0.25">
      <c r="A1275" s="340"/>
      <c r="B1275" s="343"/>
      <c r="C1275" s="360"/>
      <c r="D1275" s="360"/>
      <c r="E1275" s="366"/>
      <c r="F1275" s="7" t="s">
        <v>1122</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6"/>
      <c r="AZ1275" s="96"/>
      <c r="BA1275" s="96"/>
      <c r="BB1275" s="96"/>
      <c r="BC1275" s="96"/>
      <c r="BD1275" s="96"/>
      <c r="BE1275" s="96"/>
      <c r="BF1275" s="96"/>
      <c r="BG1275" s="96"/>
      <c r="BH1275" s="96"/>
      <c r="BI1275" s="96"/>
      <c r="BJ1275" s="96"/>
      <c r="BK1275" s="98">
        <v>330000</v>
      </c>
      <c r="BL1275" s="192"/>
      <c r="BM1275" s="202">
        <v>1</v>
      </c>
      <c r="BN1275" s="211">
        <v>599123</v>
      </c>
      <c r="BO1275" s="202" t="s">
        <v>227</v>
      </c>
    </row>
    <row r="1276" spans="1:67" x14ac:dyDescent="0.25">
      <c r="A1276" s="341"/>
      <c r="B1276" s="344"/>
      <c r="C1276" s="361"/>
      <c r="D1276" s="361"/>
      <c r="E1276" s="367"/>
      <c r="F1276" s="7" t="s">
        <v>1271</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6"/>
      <c r="AZ1276" s="96"/>
      <c r="BA1276" s="96"/>
      <c r="BB1276" s="96"/>
      <c r="BC1276" s="96"/>
      <c r="BD1276" s="96"/>
      <c r="BE1276" s="96"/>
      <c r="BF1276" s="96"/>
      <c r="BG1276" s="96"/>
      <c r="BH1276" s="96"/>
      <c r="BI1276" s="96"/>
      <c r="BJ1276" s="96"/>
      <c r="BK1276" s="98">
        <f t="shared" si="10"/>
        <v>30336</v>
      </c>
      <c r="BL1276" s="192"/>
      <c r="BM1276" s="202">
        <v>4</v>
      </c>
      <c r="BN1276" s="211">
        <v>23452</v>
      </c>
      <c r="BO1276" s="202" t="s">
        <v>228</v>
      </c>
    </row>
    <row r="1277" spans="1:67" x14ac:dyDescent="0.25">
      <c r="A1277" s="69"/>
      <c r="B1277" s="32" t="s">
        <v>132</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107"/>
      <c r="AZ1277" s="107"/>
      <c r="BA1277" s="107"/>
      <c r="BB1277" s="107"/>
      <c r="BC1277" s="107"/>
      <c r="BD1277" s="107"/>
      <c r="BE1277" s="107"/>
      <c r="BF1277" s="107"/>
      <c r="BG1277" s="107"/>
      <c r="BH1277" s="107"/>
      <c r="BI1277" s="107"/>
      <c r="BJ1277" s="107"/>
      <c r="BK1277" s="94">
        <f>SUM(BK1267:BK1276)</f>
        <v>1804976.59</v>
      </c>
      <c r="BL1277" s="193">
        <f>BK1277/E1267</f>
        <v>0.99999999385033567</v>
      </c>
      <c r="BM1277" s="202"/>
      <c r="BN1277" s="211"/>
      <c r="BO1277" s="202"/>
    </row>
    <row r="1278" spans="1:67" x14ac:dyDescent="0.25">
      <c r="A1278" s="398">
        <v>146</v>
      </c>
      <c r="B1278" s="342" t="s">
        <v>1566</v>
      </c>
      <c r="C1278" s="359" t="s">
        <v>1564</v>
      </c>
      <c r="D1278" s="371" t="s">
        <v>1792</v>
      </c>
      <c r="E1278" s="365">
        <v>1932396.6040000003</v>
      </c>
      <c r="F1278" s="46" t="s">
        <v>1148</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98">
        <v>190000</v>
      </c>
      <c r="BL1278" s="192"/>
      <c r="BM1278" s="202">
        <v>3</v>
      </c>
      <c r="BN1278" s="211">
        <v>190000</v>
      </c>
      <c r="BO1278" s="202"/>
    </row>
    <row r="1279" spans="1:67" x14ac:dyDescent="0.25">
      <c r="A1279" s="399"/>
      <c r="B1279" s="343"/>
      <c r="C1279" s="360"/>
      <c r="D1279" s="375"/>
      <c r="E1279" s="366"/>
      <c r="F1279" s="46" t="s">
        <v>1121</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98">
        <f t="shared" ref="BK1279:BK1286" si="11">SUM(G1279:N1279)</f>
        <v>110000</v>
      </c>
      <c r="BL1279" s="192"/>
      <c r="BM1279" s="202">
        <v>3</v>
      </c>
      <c r="BN1279" s="211">
        <v>129146</v>
      </c>
      <c r="BO1279" s="202"/>
    </row>
    <row r="1280" spans="1:67" x14ac:dyDescent="0.25">
      <c r="A1280" s="399"/>
      <c r="B1280" s="343"/>
      <c r="C1280" s="360"/>
      <c r="D1280" s="375"/>
      <c r="E1280" s="366"/>
      <c r="F1280" s="46" t="s">
        <v>1175</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98">
        <f t="shared" si="11"/>
        <v>391489</v>
      </c>
      <c r="BL1280" s="192"/>
      <c r="BM1280" s="202">
        <v>5</v>
      </c>
      <c r="BN1280" s="211">
        <v>488988</v>
      </c>
      <c r="BO1280" s="202"/>
    </row>
    <row r="1281" spans="1:67" x14ac:dyDescent="0.25">
      <c r="A1281" s="399"/>
      <c r="B1281" s="343"/>
      <c r="C1281" s="360"/>
      <c r="D1281" s="375"/>
      <c r="E1281" s="366"/>
      <c r="F1281" s="46" t="s">
        <v>1122</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98">
        <f t="shared" si="11"/>
        <v>700000</v>
      </c>
      <c r="BL1281" s="192"/>
      <c r="BM1281" s="202">
        <v>10</v>
      </c>
      <c r="BN1281" s="211">
        <v>690840.98</v>
      </c>
      <c r="BO1281" s="202"/>
    </row>
    <row r="1282" spans="1:67" x14ac:dyDescent="0.25">
      <c r="A1282" s="399"/>
      <c r="B1282" s="343"/>
      <c r="C1282" s="360"/>
      <c r="D1282" s="375"/>
      <c r="E1282" s="366"/>
      <c r="F1282" s="46" t="s">
        <v>1323</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98">
        <v>41756</v>
      </c>
      <c r="BL1282" s="192"/>
      <c r="BM1282" s="202"/>
      <c r="BN1282" s="211"/>
      <c r="BO1282" s="202"/>
    </row>
    <row r="1283" spans="1:67" x14ac:dyDescent="0.25">
      <c r="A1283" s="399"/>
      <c r="B1283" s="343"/>
      <c r="C1283" s="360"/>
      <c r="D1283" s="375"/>
      <c r="E1283" s="366"/>
      <c r="F1283" s="46" t="s">
        <v>1113</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98">
        <f t="shared" si="11"/>
        <v>159986</v>
      </c>
      <c r="BL1283" s="192"/>
      <c r="BM1283" s="202">
        <v>2</v>
      </c>
      <c r="BN1283" s="211">
        <v>84725</v>
      </c>
      <c r="BO1283" s="202"/>
    </row>
    <row r="1284" spans="1:67" x14ac:dyDescent="0.25">
      <c r="A1284" s="399"/>
      <c r="B1284" s="343"/>
      <c r="C1284" s="360"/>
      <c r="D1284" s="375"/>
      <c r="E1284" s="366"/>
      <c r="F1284" s="46" t="s">
        <v>302</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98">
        <f t="shared" si="11"/>
        <v>120000</v>
      </c>
      <c r="BL1284" s="192"/>
      <c r="BM1284" s="202"/>
      <c r="BN1284" s="211"/>
      <c r="BO1284" s="202"/>
    </row>
    <row r="1285" spans="1:67" x14ac:dyDescent="0.25">
      <c r="A1285" s="399"/>
      <c r="B1285" s="343"/>
      <c r="C1285" s="360"/>
      <c r="D1285" s="375"/>
      <c r="E1285" s="366"/>
      <c r="F1285" s="46" t="s">
        <v>1102</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98">
        <v>172226</v>
      </c>
      <c r="BL1285" s="192"/>
      <c r="BM1285" s="202"/>
      <c r="BN1285" s="211"/>
      <c r="BO1285" s="202"/>
    </row>
    <row r="1286" spans="1:67" x14ac:dyDescent="0.25">
      <c r="A1286" s="400"/>
      <c r="B1286" s="344"/>
      <c r="C1286" s="361"/>
      <c r="D1286" s="376"/>
      <c r="E1286" s="367"/>
      <c r="F1286" s="46" t="s">
        <v>1166</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98">
        <f t="shared" si="11"/>
        <v>46939</v>
      </c>
      <c r="BL1286" s="192"/>
      <c r="BM1286" s="202">
        <v>1</v>
      </c>
      <c r="BN1286" s="211">
        <v>27570</v>
      </c>
      <c r="BO1286" s="202" t="s">
        <v>630</v>
      </c>
    </row>
    <row r="1287" spans="1:67" x14ac:dyDescent="0.25">
      <c r="A1287" s="69"/>
      <c r="B1287" s="23" t="s">
        <v>132</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107"/>
      <c r="AZ1287" s="107"/>
      <c r="BA1287" s="107"/>
      <c r="BB1287" s="107"/>
      <c r="BC1287" s="107"/>
      <c r="BD1287" s="107"/>
      <c r="BE1287" s="107"/>
      <c r="BF1287" s="107"/>
      <c r="BG1287" s="107"/>
      <c r="BH1287" s="107"/>
      <c r="BI1287" s="107"/>
      <c r="BJ1287" s="107"/>
      <c r="BK1287" s="94">
        <f>SUM(BK1278:BK1286)</f>
        <v>1932396</v>
      </c>
      <c r="BL1287" s="193">
        <f>BK1287/E1278</f>
        <v>0.9999996874347642</v>
      </c>
      <c r="BM1287" s="202"/>
      <c r="BN1287" s="211"/>
      <c r="BO1287" s="202"/>
    </row>
    <row r="1288" spans="1:67" x14ac:dyDescent="0.25">
      <c r="A1288" s="339">
        <v>147</v>
      </c>
      <c r="B1288" s="342" t="s">
        <v>1567</v>
      </c>
      <c r="C1288" s="359" t="s">
        <v>1564</v>
      </c>
      <c r="D1288" s="381" t="s">
        <v>1793</v>
      </c>
      <c r="E1288" s="365">
        <v>2629381.2933</v>
      </c>
      <c r="F1288" s="52" t="s">
        <v>1143</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6"/>
      <c r="AZ1288" s="96"/>
      <c r="BA1288" s="96"/>
      <c r="BB1288" s="96"/>
      <c r="BC1288" s="96"/>
      <c r="BD1288" s="96"/>
      <c r="BE1288" s="96"/>
      <c r="BF1288" s="96"/>
      <c r="BG1288" s="96"/>
      <c r="BH1288" s="96"/>
      <c r="BI1288" s="96"/>
      <c r="BJ1288" s="96"/>
      <c r="BK1288" s="98">
        <f>SUM(G1288:N1288)</f>
        <v>756364</v>
      </c>
      <c r="BL1288" s="192"/>
      <c r="BM1288" s="202">
        <v>15</v>
      </c>
      <c r="BN1288" s="211">
        <v>630174.51</v>
      </c>
      <c r="BO1288" s="202" t="s">
        <v>147</v>
      </c>
    </row>
    <row r="1289" spans="1:67" x14ac:dyDescent="0.25">
      <c r="A1289" s="340"/>
      <c r="B1289" s="343"/>
      <c r="C1289" s="360"/>
      <c r="D1289" s="382"/>
      <c r="E1289" s="366"/>
      <c r="F1289" s="7" t="s">
        <v>1118</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6"/>
      <c r="AZ1289" s="96"/>
      <c r="BA1289" s="96"/>
      <c r="BB1289" s="96"/>
      <c r="BC1289" s="96"/>
      <c r="BD1289" s="96"/>
      <c r="BE1289" s="96"/>
      <c r="BF1289" s="96"/>
      <c r="BG1289" s="96"/>
      <c r="BH1289" s="96"/>
      <c r="BI1289" s="96"/>
      <c r="BJ1289" s="96"/>
      <c r="BK1289" s="98">
        <f>SUM(G1289:N1289)</f>
        <v>504243</v>
      </c>
      <c r="BL1289" s="192"/>
      <c r="BM1289" s="202">
        <v>14</v>
      </c>
      <c r="BN1289" s="211">
        <v>700000</v>
      </c>
      <c r="BO1289" s="202" t="s">
        <v>148</v>
      </c>
    </row>
    <row r="1290" spans="1:67" x14ac:dyDescent="0.25">
      <c r="A1290" s="340"/>
      <c r="B1290" s="343"/>
      <c r="C1290" s="360"/>
      <c r="D1290" s="382"/>
      <c r="E1290" s="366"/>
      <c r="F1290" s="7" t="s">
        <v>1214</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6"/>
      <c r="AZ1290" s="96"/>
      <c r="BA1290" s="96"/>
      <c r="BB1290" s="96"/>
      <c r="BC1290" s="96"/>
      <c r="BD1290" s="96"/>
      <c r="BE1290" s="96"/>
      <c r="BF1290" s="96"/>
      <c r="BG1290" s="96"/>
      <c r="BH1290" s="96"/>
      <c r="BI1290" s="96"/>
      <c r="BJ1290" s="96"/>
      <c r="BK1290" s="98">
        <f>SUM(G1290:N1290)</f>
        <v>63992.29</v>
      </c>
      <c r="BL1290" s="192"/>
      <c r="BM1290" s="202">
        <v>4</v>
      </c>
      <c r="BN1290" s="211">
        <v>79937.820000000007</v>
      </c>
      <c r="BO1290" s="202" t="s">
        <v>149</v>
      </c>
    </row>
    <row r="1291" spans="1:67" x14ac:dyDescent="0.25">
      <c r="A1291" s="340"/>
      <c r="B1291" s="343"/>
      <c r="C1291" s="360"/>
      <c r="D1291" s="382"/>
      <c r="E1291" s="366"/>
      <c r="F1291" s="7" t="s">
        <v>1120</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6"/>
      <c r="AZ1291" s="96"/>
      <c r="BA1291" s="96"/>
      <c r="BB1291" s="96"/>
      <c r="BC1291" s="96"/>
      <c r="BD1291" s="96"/>
      <c r="BE1291" s="96"/>
      <c r="BF1291" s="96"/>
      <c r="BG1291" s="96"/>
      <c r="BH1291" s="96"/>
      <c r="BI1291" s="96"/>
      <c r="BJ1291" s="96"/>
      <c r="BK1291" s="98">
        <f>SUM(G1291:N1291)</f>
        <v>189142</v>
      </c>
      <c r="BL1291" s="192"/>
      <c r="BM1291" s="202"/>
      <c r="BN1291" s="211"/>
      <c r="BO1291" s="202" t="s">
        <v>150</v>
      </c>
    </row>
    <row r="1292" spans="1:67" x14ac:dyDescent="0.25">
      <c r="A1292" s="340"/>
      <c r="B1292" s="343"/>
      <c r="C1292" s="360"/>
      <c r="D1292" s="382"/>
      <c r="E1292" s="366"/>
      <c r="F1292" s="7" t="s">
        <v>1174</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6"/>
      <c r="AZ1292" s="96"/>
      <c r="BA1292" s="96"/>
      <c r="BB1292" s="96"/>
      <c r="BC1292" s="96"/>
      <c r="BD1292" s="96"/>
      <c r="BE1292" s="96"/>
      <c r="BF1292" s="96"/>
      <c r="BG1292" s="96"/>
      <c r="BH1292" s="96"/>
      <c r="BI1292" s="96"/>
      <c r="BJ1292" s="96"/>
      <c r="BK1292" s="98">
        <f>SUM(G1292:N1292)</f>
        <v>252122</v>
      </c>
      <c r="BL1292" s="192"/>
      <c r="BM1292" s="202"/>
      <c r="BN1292" s="211"/>
      <c r="BO1292" s="202" t="s">
        <v>151</v>
      </c>
    </row>
    <row r="1293" spans="1:67" x14ac:dyDescent="0.25">
      <c r="A1293" s="340"/>
      <c r="B1293" s="343"/>
      <c r="C1293" s="360"/>
      <c r="D1293" s="382"/>
      <c r="E1293" s="366"/>
      <c r="F1293" s="7" t="s">
        <v>1401</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6"/>
      <c r="AZ1293" s="96"/>
      <c r="BA1293" s="96"/>
      <c r="BB1293" s="96"/>
      <c r="BC1293" s="96"/>
      <c r="BD1293" s="96"/>
      <c r="BE1293" s="96"/>
      <c r="BF1293" s="96"/>
      <c r="BG1293" s="96"/>
      <c r="BH1293" s="96"/>
      <c r="BI1293" s="96"/>
      <c r="BJ1293" s="96"/>
      <c r="BK1293" s="98">
        <v>504243</v>
      </c>
      <c r="BL1293" s="192"/>
      <c r="BM1293" s="202">
        <v>5</v>
      </c>
      <c r="BN1293" s="211">
        <v>412179.4</v>
      </c>
      <c r="BO1293" s="202" t="s">
        <v>152</v>
      </c>
    </row>
    <row r="1294" spans="1:67" x14ac:dyDescent="0.25">
      <c r="A1294" s="340"/>
      <c r="B1294" s="343"/>
      <c r="C1294" s="360"/>
      <c r="D1294" s="382"/>
      <c r="E1294" s="366"/>
      <c r="F1294" s="7" t="s">
        <v>1179</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6"/>
      <c r="AZ1294" s="96"/>
      <c r="BA1294" s="96"/>
      <c r="BB1294" s="96"/>
      <c r="BC1294" s="96"/>
      <c r="BD1294" s="96"/>
      <c r="BE1294" s="96"/>
      <c r="BF1294" s="96"/>
      <c r="BG1294" s="96"/>
      <c r="BH1294" s="96"/>
      <c r="BI1294" s="96"/>
      <c r="BJ1294" s="96"/>
      <c r="BK1294" s="98">
        <v>157551</v>
      </c>
      <c r="BL1294" s="192"/>
      <c r="BM1294" s="202"/>
      <c r="BN1294" s="211"/>
      <c r="BO1294" s="202" t="s">
        <v>153</v>
      </c>
    </row>
    <row r="1295" spans="1:67" x14ac:dyDescent="0.25">
      <c r="A1295" s="341"/>
      <c r="B1295" s="344"/>
      <c r="C1295" s="361"/>
      <c r="D1295" s="383"/>
      <c r="E1295" s="367"/>
      <c r="F1295" s="7" t="s">
        <v>1121</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6"/>
      <c r="AZ1295" s="96"/>
      <c r="BA1295" s="96"/>
      <c r="BB1295" s="96"/>
      <c r="BC1295" s="96"/>
      <c r="BD1295" s="96"/>
      <c r="BE1295" s="96"/>
      <c r="BF1295" s="96"/>
      <c r="BG1295" s="96"/>
      <c r="BH1295" s="96"/>
      <c r="BI1295" s="96"/>
      <c r="BJ1295" s="96"/>
      <c r="BK1295" s="98">
        <v>201724</v>
      </c>
      <c r="BL1295" s="192"/>
      <c r="BM1295" s="202"/>
      <c r="BN1295" s="211"/>
      <c r="BO1295" s="202" t="s">
        <v>154</v>
      </c>
    </row>
    <row r="1296" spans="1:67" x14ac:dyDescent="0.25">
      <c r="A1296" s="69"/>
      <c r="B1296" s="23" t="s">
        <v>132</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107"/>
      <c r="AZ1296" s="107"/>
      <c r="BA1296" s="107"/>
      <c r="BB1296" s="107"/>
      <c r="BC1296" s="107"/>
      <c r="BD1296" s="107"/>
      <c r="BE1296" s="107"/>
      <c r="BF1296" s="107"/>
      <c r="BG1296" s="107"/>
      <c r="BH1296" s="107"/>
      <c r="BI1296" s="107"/>
      <c r="BJ1296" s="107"/>
      <c r="BK1296" s="94">
        <f>SUM(BK1288:BK1295)</f>
        <v>2629381.29</v>
      </c>
      <c r="BL1296" s="193">
        <f>BK1296/E1288</f>
        <v>0.99999999874495193</v>
      </c>
      <c r="BM1296" s="202"/>
      <c r="BN1296" s="211"/>
      <c r="BO1296" s="202"/>
    </row>
    <row r="1297" spans="1:67" ht="15" customHeight="1" x14ac:dyDescent="0.25">
      <c r="A1297" s="339">
        <v>148</v>
      </c>
      <c r="B1297" s="342" t="s">
        <v>1568</v>
      </c>
      <c r="C1297" s="359" t="s">
        <v>1564</v>
      </c>
      <c r="D1297" s="371" t="s">
        <v>590</v>
      </c>
      <c r="E1297" s="365">
        <v>1979691.9979999999</v>
      </c>
      <c r="F1297" s="7" t="s">
        <v>1163</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6"/>
      <c r="AZ1297" s="96"/>
      <c r="BA1297" s="96"/>
      <c r="BB1297" s="96"/>
      <c r="BC1297" s="96"/>
      <c r="BD1297" s="96"/>
      <c r="BE1297" s="96"/>
      <c r="BF1297" s="96"/>
      <c r="BG1297" s="96"/>
      <c r="BH1297" s="96"/>
      <c r="BI1297" s="96"/>
      <c r="BJ1297" s="96"/>
      <c r="BK1297" s="98">
        <f>SUM(G1297:N1297)</f>
        <v>70855</v>
      </c>
      <c r="BL1297" s="192"/>
      <c r="BM1297" s="202"/>
      <c r="BN1297" s="211"/>
      <c r="BO1297" s="202" t="s">
        <v>229</v>
      </c>
    </row>
    <row r="1298" spans="1:67" x14ac:dyDescent="0.25">
      <c r="A1298" s="340"/>
      <c r="B1298" s="343"/>
      <c r="C1298" s="360"/>
      <c r="D1298" s="375"/>
      <c r="E1298" s="366"/>
      <c r="F1298" s="7" t="s">
        <v>1121</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6"/>
      <c r="AZ1298" s="96"/>
      <c r="BA1298" s="96"/>
      <c r="BB1298" s="96"/>
      <c r="BC1298" s="96"/>
      <c r="BD1298" s="96"/>
      <c r="BE1298" s="96"/>
      <c r="BF1298" s="96"/>
      <c r="BG1298" s="96"/>
      <c r="BH1298" s="96"/>
      <c r="BI1298" s="96"/>
      <c r="BJ1298" s="96"/>
      <c r="BK1298" s="98">
        <f>SUM(G1298:N1298)</f>
        <v>56684</v>
      </c>
      <c r="BL1298" s="192"/>
      <c r="BM1298" s="202">
        <v>1</v>
      </c>
      <c r="BN1298" s="211">
        <v>28342</v>
      </c>
      <c r="BO1298" s="202" t="s">
        <v>1604</v>
      </c>
    </row>
    <row r="1299" spans="1:67" x14ac:dyDescent="0.25">
      <c r="A1299" s="340"/>
      <c r="B1299" s="343"/>
      <c r="C1299" s="360"/>
      <c r="D1299" s="375"/>
      <c r="E1299" s="366"/>
      <c r="F1299" s="7" t="s">
        <v>1120</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6"/>
      <c r="AZ1299" s="96"/>
      <c r="BA1299" s="96"/>
      <c r="BB1299" s="96"/>
      <c r="BC1299" s="96"/>
      <c r="BD1299" s="96"/>
      <c r="BE1299" s="96"/>
      <c r="BF1299" s="96"/>
      <c r="BG1299" s="96"/>
      <c r="BH1299" s="96"/>
      <c r="BI1299" s="96"/>
      <c r="BJ1299" s="96"/>
      <c r="BK1299" s="98">
        <f>SUM(G1299:N1299)</f>
        <v>425131</v>
      </c>
      <c r="BL1299" s="192"/>
      <c r="BM1299" s="202">
        <v>13</v>
      </c>
      <c r="BN1299" s="211">
        <v>367580.66</v>
      </c>
      <c r="BO1299" s="202" t="s">
        <v>1605</v>
      </c>
    </row>
    <row r="1300" spans="1:67" x14ac:dyDescent="0.25">
      <c r="A1300" s="340"/>
      <c r="B1300" s="343"/>
      <c r="C1300" s="360"/>
      <c r="D1300" s="375"/>
      <c r="E1300" s="366"/>
      <c r="F1300" s="7" t="s">
        <v>1179</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6"/>
      <c r="AZ1300" s="96"/>
      <c r="BA1300" s="96"/>
      <c r="BB1300" s="96"/>
      <c r="BC1300" s="96"/>
      <c r="BD1300" s="96"/>
      <c r="BE1300" s="96"/>
      <c r="BF1300" s="96"/>
      <c r="BG1300" s="96"/>
      <c r="BH1300" s="96"/>
      <c r="BI1300" s="96"/>
      <c r="BJ1300" s="96"/>
      <c r="BK1300" s="98">
        <f>SUM(G1300:N1300)</f>
        <v>28342</v>
      </c>
      <c r="BL1300" s="192"/>
      <c r="BM1300" s="202"/>
      <c r="BN1300" s="211"/>
      <c r="BO1300" s="202" t="s">
        <v>1606</v>
      </c>
    </row>
    <row r="1301" spans="1:67" x14ac:dyDescent="0.25">
      <c r="A1301" s="340"/>
      <c r="B1301" s="343"/>
      <c r="C1301" s="360"/>
      <c r="D1301" s="375"/>
      <c r="E1301" s="366"/>
      <c r="F1301" s="7" t="s">
        <v>1174</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6"/>
      <c r="AZ1301" s="96"/>
      <c r="BA1301" s="96"/>
      <c r="BB1301" s="96"/>
      <c r="BC1301" s="96"/>
      <c r="BD1301" s="96"/>
      <c r="BE1301" s="96"/>
      <c r="BF1301" s="96"/>
      <c r="BG1301" s="96"/>
      <c r="BH1301" s="96"/>
      <c r="BI1301" s="96"/>
      <c r="BJ1301" s="96"/>
      <c r="BK1301" s="98">
        <f>SUM(G1301:N1301)</f>
        <v>226736</v>
      </c>
      <c r="BL1301" s="192"/>
      <c r="BM1301" s="202"/>
      <c r="BN1301" s="211"/>
      <c r="BO1301" s="202" t="s">
        <v>1607</v>
      </c>
    </row>
    <row r="1302" spans="1:67" x14ac:dyDescent="0.25">
      <c r="A1302" s="340"/>
      <c r="B1302" s="343"/>
      <c r="C1302" s="360"/>
      <c r="D1302" s="375"/>
      <c r="E1302" s="366"/>
      <c r="F1302" s="7" t="s">
        <v>1148</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6"/>
      <c r="AZ1302" s="96"/>
      <c r="BA1302" s="96"/>
      <c r="BB1302" s="96"/>
      <c r="BC1302" s="96"/>
      <c r="BD1302" s="96"/>
      <c r="BE1302" s="96"/>
      <c r="BF1302" s="96"/>
      <c r="BG1302" s="96"/>
      <c r="BH1302" s="96"/>
      <c r="BI1302" s="96"/>
      <c r="BJ1302" s="96"/>
      <c r="BK1302" s="98">
        <v>566841</v>
      </c>
      <c r="BL1302" s="192"/>
      <c r="BM1302" s="202">
        <v>9</v>
      </c>
      <c r="BN1302" s="211">
        <v>458097.86200000002</v>
      </c>
      <c r="BO1302" s="202" t="s">
        <v>1608</v>
      </c>
    </row>
    <row r="1303" spans="1:67" x14ac:dyDescent="0.25">
      <c r="A1303" s="340"/>
      <c r="B1303" s="343"/>
      <c r="C1303" s="360"/>
      <c r="D1303" s="375"/>
      <c r="E1303" s="366"/>
      <c r="F1303" s="7" t="s">
        <v>1102</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6"/>
      <c r="AZ1303" s="96"/>
      <c r="BA1303" s="96"/>
      <c r="BB1303" s="96"/>
      <c r="BC1303" s="96"/>
      <c r="BD1303" s="96"/>
      <c r="BE1303" s="96"/>
      <c r="BF1303" s="96"/>
      <c r="BG1303" s="96"/>
      <c r="BH1303" s="96"/>
      <c r="BI1303" s="96"/>
      <c r="BJ1303" s="96"/>
      <c r="BK1303" s="98">
        <v>38262</v>
      </c>
      <c r="BL1303" s="192"/>
      <c r="BM1303" s="202"/>
      <c r="BN1303" s="211"/>
      <c r="BO1303" s="202" t="s">
        <v>1609</v>
      </c>
    </row>
    <row r="1304" spans="1:67" x14ac:dyDescent="0.25">
      <c r="A1304" s="341"/>
      <c r="B1304" s="344"/>
      <c r="C1304" s="361"/>
      <c r="D1304" s="376"/>
      <c r="E1304" s="367"/>
      <c r="F1304" s="7" t="s">
        <v>1091</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6"/>
      <c r="AZ1304" s="96"/>
      <c r="BA1304" s="96"/>
      <c r="BB1304" s="96"/>
      <c r="BC1304" s="96"/>
      <c r="BD1304" s="96"/>
      <c r="BE1304" s="96"/>
      <c r="BF1304" s="96"/>
      <c r="BG1304" s="96"/>
      <c r="BH1304" s="96"/>
      <c r="BI1304" s="96"/>
      <c r="BJ1304" s="96"/>
      <c r="BK1304" s="98">
        <v>141710</v>
      </c>
      <c r="BL1304" s="192"/>
      <c r="BM1304" s="202"/>
      <c r="BN1304" s="211"/>
      <c r="BO1304" s="202" t="s">
        <v>1610</v>
      </c>
    </row>
    <row r="1305" spans="1:67" x14ac:dyDescent="0.25">
      <c r="A1305" s="209"/>
      <c r="B1305" s="210"/>
      <c r="C1305" s="139"/>
      <c r="D1305" s="233"/>
      <c r="E1305" s="217"/>
      <c r="F1305" s="77" t="s">
        <v>1118</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6"/>
      <c r="AZ1305" s="96"/>
      <c r="BA1305" s="96"/>
      <c r="BB1305" s="96"/>
      <c r="BC1305" s="96"/>
      <c r="BD1305" s="96"/>
      <c r="BE1305" s="96"/>
      <c r="BF1305" s="96"/>
      <c r="BG1305" s="96"/>
      <c r="BH1305" s="96"/>
      <c r="BI1305" s="96"/>
      <c r="BJ1305" s="96"/>
      <c r="BK1305" s="98">
        <v>425131</v>
      </c>
      <c r="BL1305" s="192"/>
      <c r="BM1305" s="202">
        <v>6</v>
      </c>
      <c r="BN1305" s="211">
        <v>360000</v>
      </c>
      <c r="BO1305" s="202" t="s">
        <v>1611</v>
      </c>
    </row>
    <row r="1306" spans="1:67" x14ac:dyDescent="0.25">
      <c r="A1306" s="69"/>
      <c r="B1306" s="23" t="s">
        <v>132</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107"/>
      <c r="AZ1306" s="107"/>
      <c r="BA1306" s="107"/>
      <c r="BB1306" s="107"/>
      <c r="BC1306" s="107"/>
      <c r="BD1306" s="107"/>
      <c r="BE1306" s="107"/>
      <c r="BF1306" s="107"/>
      <c r="BG1306" s="107"/>
      <c r="BH1306" s="107"/>
      <c r="BI1306" s="107"/>
      <c r="BJ1306" s="107"/>
      <c r="BK1306" s="94">
        <f>SUM(BK1297:BK1305)</f>
        <v>1979692</v>
      </c>
      <c r="BL1306" s="193">
        <f>BK1306/E1297</f>
        <v>1.0000000010102581</v>
      </c>
      <c r="BM1306" s="202"/>
      <c r="BN1306" s="211"/>
      <c r="BO1306" s="202"/>
    </row>
    <row r="1307" spans="1:67" ht="15" customHeight="1" x14ac:dyDescent="0.25">
      <c r="A1307" s="339">
        <v>149</v>
      </c>
      <c r="B1307" s="342" t="s">
        <v>1569</v>
      </c>
      <c r="C1307" s="359" t="s">
        <v>230</v>
      </c>
      <c r="D1307" s="371" t="s">
        <v>1854</v>
      </c>
      <c r="E1307" s="365">
        <v>1720670.7271000003</v>
      </c>
      <c r="F1307" s="7" t="s">
        <v>1099</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6"/>
      <c r="AZ1307" s="96"/>
      <c r="BA1307" s="96"/>
      <c r="BB1307" s="96"/>
      <c r="BC1307" s="96"/>
      <c r="BD1307" s="96"/>
      <c r="BE1307" s="96"/>
      <c r="BF1307" s="96"/>
      <c r="BG1307" s="96"/>
      <c r="BH1307" s="96"/>
      <c r="BI1307" s="96"/>
      <c r="BJ1307" s="96"/>
      <c r="BK1307" s="98">
        <v>101517</v>
      </c>
      <c r="BL1307" s="192"/>
      <c r="BM1307" s="202"/>
      <c r="BN1307" s="211"/>
      <c r="BO1307" s="202"/>
    </row>
    <row r="1308" spans="1:67" x14ac:dyDescent="0.25">
      <c r="A1308" s="340"/>
      <c r="B1308" s="343"/>
      <c r="C1308" s="360"/>
      <c r="D1308" s="375"/>
      <c r="E1308" s="366"/>
      <c r="F1308" s="7" t="s">
        <v>1261</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6"/>
      <c r="AZ1308" s="96"/>
      <c r="BA1308" s="96"/>
      <c r="BB1308" s="96"/>
      <c r="BC1308" s="96"/>
      <c r="BD1308" s="96"/>
      <c r="BE1308" s="96"/>
      <c r="BF1308" s="96"/>
      <c r="BG1308" s="96"/>
      <c r="BH1308" s="96"/>
      <c r="BI1308" s="96"/>
      <c r="BJ1308" s="96"/>
      <c r="BK1308" s="98">
        <v>300000</v>
      </c>
      <c r="BL1308" s="192"/>
      <c r="BM1308" s="202"/>
      <c r="BN1308" s="211"/>
      <c r="BO1308" s="202" t="s">
        <v>890</v>
      </c>
    </row>
    <row r="1309" spans="1:67" x14ac:dyDescent="0.25">
      <c r="A1309" s="340"/>
      <c r="B1309" s="343"/>
      <c r="C1309" s="360"/>
      <c r="D1309" s="375"/>
      <c r="E1309" s="366"/>
      <c r="F1309" s="7" t="s">
        <v>1189</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6"/>
      <c r="AZ1309" s="96"/>
      <c r="BA1309" s="96"/>
      <c r="BB1309" s="96"/>
      <c r="BC1309" s="96"/>
      <c r="BD1309" s="96"/>
      <c r="BE1309" s="96"/>
      <c r="BF1309" s="96"/>
      <c r="BG1309" s="96"/>
      <c r="BH1309" s="96"/>
      <c r="BI1309" s="96"/>
      <c r="BJ1309" s="96"/>
      <c r="BK1309" s="98">
        <v>360000</v>
      </c>
      <c r="BL1309" s="192"/>
      <c r="BM1309" s="202">
        <v>12</v>
      </c>
      <c r="BN1309" s="211">
        <v>360000</v>
      </c>
      <c r="BO1309" s="202" t="s">
        <v>1038</v>
      </c>
    </row>
    <row r="1310" spans="1:67" x14ac:dyDescent="0.25">
      <c r="A1310" s="340"/>
      <c r="B1310" s="343"/>
      <c r="C1310" s="360"/>
      <c r="D1310" s="375"/>
      <c r="E1310" s="366"/>
      <c r="F1310" s="7" t="s">
        <v>1212</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6"/>
      <c r="AZ1310" s="96"/>
      <c r="BA1310" s="96"/>
      <c r="BB1310" s="96"/>
      <c r="BC1310" s="96"/>
      <c r="BD1310" s="96"/>
      <c r="BE1310" s="96"/>
      <c r="BF1310" s="96"/>
      <c r="BG1310" s="96"/>
      <c r="BH1310" s="96"/>
      <c r="BI1310" s="96"/>
      <c r="BJ1310" s="96"/>
      <c r="BK1310" s="98">
        <v>878721</v>
      </c>
      <c r="BL1310" s="192"/>
      <c r="BM1310" s="202">
        <v>11</v>
      </c>
      <c r="BN1310" s="211">
        <v>740575.85</v>
      </c>
      <c r="BO1310" s="202" t="s">
        <v>891</v>
      </c>
    </row>
    <row r="1311" spans="1:67" x14ac:dyDescent="0.25">
      <c r="A1311" s="341"/>
      <c r="B1311" s="344"/>
      <c r="C1311" s="361"/>
      <c r="D1311" s="376"/>
      <c r="E1311" s="367"/>
      <c r="F1311" s="7" t="s">
        <v>231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6"/>
      <c r="AZ1311" s="96"/>
      <c r="BA1311" s="96"/>
      <c r="BB1311" s="96"/>
      <c r="BC1311" s="96"/>
      <c r="BD1311" s="96"/>
      <c r="BE1311" s="96"/>
      <c r="BF1311" s="96"/>
      <c r="BG1311" s="96"/>
      <c r="BH1311" s="96"/>
      <c r="BI1311" s="96"/>
      <c r="BJ1311" s="96"/>
      <c r="BK1311" s="98">
        <v>80432</v>
      </c>
      <c r="BL1311" s="192"/>
      <c r="BM1311" s="202"/>
      <c r="BN1311" s="211"/>
      <c r="BO1311" s="202"/>
    </row>
    <row r="1312" spans="1:67" x14ac:dyDescent="0.25">
      <c r="A1312" s="69"/>
      <c r="B1312" s="23" t="s">
        <v>132</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107"/>
      <c r="AZ1312" s="107"/>
      <c r="BA1312" s="107"/>
      <c r="BB1312" s="107"/>
      <c r="BC1312" s="107"/>
      <c r="BD1312" s="107"/>
      <c r="BE1312" s="107"/>
      <c r="BF1312" s="107"/>
      <c r="BG1312" s="107"/>
      <c r="BH1312" s="107"/>
      <c r="BI1312" s="107"/>
      <c r="BJ1312" s="107"/>
      <c r="BK1312" s="94">
        <f>SUM(BK1307:BK1311)</f>
        <v>1720670</v>
      </c>
      <c r="BL1312" s="193">
        <f>BK1312/E1307</f>
        <v>0.99999957743222523</v>
      </c>
      <c r="BM1312" s="202"/>
      <c r="BN1312" s="211"/>
      <c r="BO1312" s="202"/>
    </row>
    <row r="1313" spans="1:67" x14ac:dyDescent="0.25">
      <c r="A1313" s="339">
        <v>150</v>
      </c>
      <c r="B1313" s="342" t="s">
        <v>232</v>
      </c>
      <c r="C1313" s="359" t="s">
        <v>230</v>
      </c>
      <c r="D1313" s="371" t="s">
        <v>1855</v>
      </c>
      <c r="E1313" s="365">
        <v>1660935.31</v>
      </c>
      <c r="F1313" s="7" t="s">
        <v>1113</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6"/>
      <c r="AZ1313" s="96"/>
      <c r="BA1313" s="96"/>
      <c r="BB1313" s="96"/>
      <c r="BC1313" s="96"/>
      <c r="BD1313" s="96"/>
      <c r="BE1313" s="96"/>
      <c r="BF1313" s="96"/>
      <c r="BG1313" s="96"/>
      <c r="BH1313" s="96"/>
      <c r="BI1313" s="96"/>
      <c r="BJ1313" s="96"/>
      <c r="BK1313" s="98">
        <v>446171</v>
      </c>
      <c r="BL1313" s="192"/>
      <c r="BM1313" s="202"/>
      <c r="BN1313" s="211"/>
      <c r="BO1313" s="202" t="s">
        <v>197</v>
      </c>
    </row>
    <row r="1314" spans="1:67" x14ac:dyDescent="0.25">
      <c r="A1314" s="341"/>
      <c r="B1314" s="344"/>
      <c r="C1314" s="361"/>
      <c r="D1314" s="376"/>
      <c r="E1314" s="367"/>
      <c r="F1314" s="7" t="s">
        <v>1189</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6"/>
      <c r="AZ1314" s="96"/>
      <c r="BA1314" s="96"/>
      <c r="BB1314" s="96"/>
      <c r="BC1314" s="96"/>
      <c r="BD1314" s="96"/>
      <c r="BE1314" s="96"/>
      <c r="BF1314" s="96"/>
      <c r="BG1314" s="96"/>
      <c r="BH1314" s="96"/>
      <c r="BI1314" s="96"/>
      <c r="BJ1314" s="96"/>
      <c r="BK1314" s="98">
        <v>360000</v>
      </c>
      <c r="BL1314" s="192"/>
      <c r="BM1314" s="202">
        <v>12</v>
      </c>
      <c r="BN1314" s="211">
        <v>360000</v>
      </c>
      <c r="BO1314" s="202" t="s">
        <v>974</v>
      </c>
    </row>
    <row r="1315" spans="1:67" x14ac:dyDescent="0.25">
      <c r="A1315" s="209"/>
      <c r="B1315" s="210"/>
      <c r="C1315" s="139"/>
      <c r="D1315" s="233"/>
      <c r="E1315" s="217"/>
      <c r="F1315" s="77" t="s">
        <v>1212</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6"/>
      <c r="AZ1315" s="96"/>
      <c r="BA1315" s="96"/>
      <c r="BB1315" s="96"/>
      <c r="BC1315" s="96"/>
      <c r="BD1315" s="96"/>
      <c r="BE1315" s="96"/>
      <c r="BF1315" s="96"/>
      <c r="BG1315" s="96"/>
      <c r="BH1315" s="96"/>
      <c r="BI1315" s="96"/>
      <c r="BJ1315" s="96"/>
      <c r="BK1315" s="98">
        <v>665543</v>
      </c>
      <c r="BL1315" s="192"/>
      <c r="BM1315" s="202">
        <v>11</v>
      </c>
      <c r="BN1315" s="211">
        <v>662170</v>
      </c>
      <c r="BO1315" s="202" t="s">
        <v>975</v>
      </c>
    </row>
    <row r="1316" spans="1:67" x14ac:dyDescent="0.25">
      <c r="A1316" s="209"/>
      <c r="B1316" s="210"/>
      <c r="C1316" s="139"/>
      <c r="D1316" s="233"/>
      <c r="E1316" s="217"/>
      <c r="F1316" s="77" t="s">
        <v>1099</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6"/>
      <c r="AZ1316" s="96"/>
      <c r="BA1316" s="96"/>
      <c r="BB1316" s="96"/>
      <c r="BC1316" s="96"/>
      <c r="BD1316" s="96"/>
      <c r="BE1316" s="96"/>
      <c r="BF1316" s="96"/>
      <c r="BG1316" s="96"/>
      <c r="BH1316" s="96"/>
      <c r="BI1316" s="96"/>
      <c r="BJ1316" s="96"/>
      <c r="BK1316" s="98">
        <v>100000</v>
      </c>
      <c r="BL1316" s="192"/>
      <c r="BM1316" s="202"/>
      <c r="BN1316" s="211"/>
      <c r="BO1316" s="202" t="s">
        <v>197</v>
      </c>
    </row>
    <row r="1317" spans="1:67" x14ac:dyDescent="0.25">
      <c r="A1317" s="209"/>
      <c r="B1317" s="210"/>
      <c r="C1317" s="139"/>
      <c r="D1317" s="233"/>
      <c r="E1317" s="217"/>
      <c r="F1317" s="77" t="s">
        <v>1276</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6"/>
      <c r="AZ1317" s="96"/>
      <c r="BA1317" s="96"/>
      <c r="BB1317" s="96"/>
      <c r="BC1317" s="96"/>
      <c r="BD1317" s="96"/>
      <c r="BE1317" s="96"/>
      <c r="BF1317" s="96"/>
      <c r="BG1317" s="96"/>
      <c r="BH1317" s="96"/>
      <c r="BI1317" s="96"/>
      <c r="BJ1317" s="96"/>
      <c r="BK1317" s="98">
        <v>89221</v>
      </c>
      <c r="BL1317" s="192"/>
      <c r="BM1317" s="202"/>
      <c r="BN1317" s="211"/>
      <c r="BO1317" s="202"/>
    </row>
    <row r="1318" spans="1:67" x14ac:dyDescent="0.25">
      <c r="A1318" s="69"/>
      <c r="B1318" s="23" t="s">
        <v>132</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107"/>
      <c r="AZ1318" s="107"/>
      <c r="BA1318" s="107"/>
      <c r="BB1318" s="107"/>
      <c r="BC1318" s="107"/>
      <c r="BD1318" s="107"/>
      <c r="BE1318" s="107"/>
      <c r="BF1318" s="107"/>
      <c r="BG1318" s="107"/>
      <c r="BH1318" s="107"/>
      <c r="BI1318" s="107"/>
      <c r="BJ1318" s="107"/>
      <c r="BK1318" s="94">
        <f>SUM(BK1313:BK1317)</f>
        <v>1660935</v>
      </c>
      <c r="BL1318" s="193">
        <f>BK1318/E1313</f>
        <v>0.99999981335817345</v>
      </c>
      <c r="BM1318" s="202"/>
      <c r="BN1318" s="211"/>
      <c r="BO1318" s="202"/>
    </row>
    <row r="1319" spans="1:67" x14ac:dyDescent="0.25">
      <c r="A1319" s="339">
        <v>151</v>
      </c>
      <c r="B1319" s="345" t="s">
        <v>233</v>
      </c>
      <c r="C1319" s="362" t="s">
        <v>230</v>
      </c>
      <c r="D1319" s="381" t="s">
        <v>683</v>
      </c>
      <c r="E1319" s="365">
        <v>1596071.31</v>
      </c>
      <c r="F1319" s="7" t="s">
        <v>1212</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c r="AZ1319" s="138"/>
      <c r="BA1319" s="138"/>
      <c r="BB1319" s="138"/>
      <c r="BC1319" s="138"/>
      <c r="BD1319" s="138"/>
      <c r="BE1319" s="138"/>
      <c r="BF1319" s="138"/>
      <c r="BG1319" s="138"/>
      <c r="BH1319" s="138"/>
      <c r="BI1319" s="138"/>
      <c r="BJ1319" s="138"/>
      <c r="BK1319" s="138">
        <v>661997</v>
      </c>
      <c r="BL1319" s="192"/>
      <c r="BM1319" s="202">
        <v>11</v>
      </c>
      <c r="BN1319" s="211">
        <v>657733</v>
      </c>
      <c r="BO1319" s="202" t="s">
        <v>849</v>
      </c>
    </row>
    <row r="1320" spans="1:67" x14ac:dyDescent="0.25">
      <c r="A1320" s="340"/>
      <c r="B1320" s="346"/>
      <c r="C1320" s="363"/>
      <c r="D1320" s="363"/>
      <c r="E1320" s="366"/>
      <c r="F1320" s="7" t="s">
        <v>1113</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c r="AZ1320" s="138"/>
      <c r="BA1320" s="138"/>
      <c r="BB1320" s="138"/>
      <c r="BC1320" s="138"/>
      <c r="BD1320" s="138"/>
      <c r="BE1320" s="138"/>
      <c r="BF1320" s="138"/>
      <c r="BG1320" s="138"/>
      <c r="BH1320" s="138"/>
      <c r="BI1320" s="138"/>
      <c r="BJ1320" s="138"/>
      <c r="BK1320" s="138">
        <v>455141</v>
      </c>
      <c r="BL1320" s="192"/>
      <c r="BM1320" s="202"/>
      <c r="BN1320" s="211"/>
      <c r="BO1320" s="202"/>
    </row>
    <row r="1321" spans="1:67" x14ac:dyDescent="0.25">
      <c r="A1321" s="340"/>
      <c r="B1321" s="346"/>
      <c r="C1321" s="363"/>
      <c r="D1321" s="363"/>
      <c r="E1321" s="366"/>
      <c r="F1321" s="7" t="s">
        <v>1189</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c r="AZ1321" s="138"/>
      <c r="BA1321" s="138"/>
      <c r="BB1321" s="138"/>
      <c r="BC1321" s="138"/>
      <c r="BD1321" s="138"/>
      <c r="BE1321" s="138"/>
      <c r="BF1321" s="138"/>
      <c r="BG1321" s="138"/>
      <c r="BH1321" s="138"/>
      <c r="BI1321" s="138"/>
      <c r="BJ1321" s="138"/>
      <c r="BK1321" s="138">
        <v>300000</v>
      </c>
      <c r="BL1321" s="192"/>
      <c r="BM1321" s="202">
        <v>13</v>
      </c>
      <c r="BN1321" s="211">
        <v>260000</v>
      </c>
      <c r="BO1321" s="202"/>
    </row>
    <row r="1322" spans="1:67" x14ac:dyDescent="0.25">
      <c r="A1322" s="340"/>
      <c r="B1322" s="346"/>
      <c r="C1322" s="363"/>
      <c r="D1322" s="363"/>
      <c r="E1322" s="366"/>
      <c r="F1322" s="7" t="s">
        <v>1099</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c r="AZ1322" s="138"/>
      <c r="BA1322" s="138"/>
      <c r="BB1322" s="138"/>
      <c r="BC1322" s="138"/>
      <c r="BD1322" s="138"/>
      <c r="BE1322" s="138"/>
      <c r="BF1322" s="138"/>
      <c r="BG1322" s="138"/>
      <c r="BH1322" s="138"/>
      <c r="BI1322" s="138"/>
      <c r="BJ1322" s="138"/>
      <c r="BK1322" s="138">
        <v>100000</v>
      </c>
      <c r="BL1322" s="192"/>
      <c r="BM1322" s="202"/>
      <c r="BN1322" s="211"/>
      <c r="BO1322" s="202"/>
    </row>
    <row r="1323" spans="1:67" x14ac:dyDescent="0.25">
      <c r="A1323" s="341"/>
      <c r="B1323" s="347"/>
      <c r="C1323" s="364"/>
      <c r="D1323" s="364"/>
      <c r="E1323" s="367"/>
      <c r="F1323" s="7" t="s">
        <v>1276</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c r="AZ1323" s="138"/>
      <c r="BA1323" s="138"/>
      <c r="BB1323" s="138"/>
      <c r="BC1323" s="138"/>
      <c r="BD1323" s="138"/>
      <c r="BE1323" s="138"/>
      <c r="BF1323" s="138"/>
      <c r="BG1323" s="138"/>
      <c r="BH1323" s="138"/>
      <c r="BI1323" s="138"/>
      <c r="BJ1323" s="138"/>
      <c r="BK1323" s="138">
        <v>78933</v>
      </c>
      <c r="BL1323" s="192"/>
      <c r="BM1323" s="202"/>
      <c r="BN1323" s="211"/>
      <c r="BO1323" s="202"/>
    </row>
    <row r="1324" spans="1:67" x14ac:dyDescent="0.25">
      <c r="A1324" s="69"/>
      <c r="B1324" s="23" t="s">
        <v>132</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107"/>
      <c r="AZ1324" s="107"/>
      <c r="BA1324" s="107"/>
      <c r="BB1324" s="107"/>
      <c r="BC1324" s="107"/>
      <c r="BD1324" s="107"/>
      <c r="BE1324" s="107"/>
      <c r="BF1324" s="107"/>
      <c r="BG1324" s="107"/>
      <c r="BH1324" s="107"/>
      <c r="BI1324" s="107"/>
      <c r="BJ1324" s="107"/>
      <c r="BK1324" s="94">
        <f>SUM(BK1319:BK1323)</f>
        <v>1596071</v>
      </c>
      <c r="BL1324" s="193">
        <f>BK1324/E1319</f>
        <v>0.99999980577308911</v>
      </c>
      <c r="BM1324" s="202"/>
      <c r="BN1324" s="211"/>
      <c r="BO1324" s="202"/>
    </row>
    <row r="1325" spans="1:67" ht="15" customHeight="1" x14ac:dyDescent="0.25">
      <c r="A1325" s="339">
        <v>152</v>
      </c>
      <c r="B1325" s="342" t="s">
        <v>234</v>
      </c>
      <c r="C1325" s="359" t="s">
        <v>230</v>
      </c>
      <c r="D1325" s="371" t="s">
        <v>596</v>
      </c>
      <c r="E1325" s="365">
        <v>1248823.0900000001</v>
      </c>
      <c r="F1325" s="7" t="s">
        <v>1212</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6"/>
      <c r="AZ1325" s="96"/>
      <c r="BA1325" s="96"/>
      <c r="BB1325" s="96"/>
      <c r="BC1325" s="96"/>
      <c r="BD1325" s="96"/>
      <c r="BE1325" s="96"/>
      <c r="BF1325" s="96"/>
      <c r="BG1325" s="96"/>
      <c r="BH1325" s="96"/>
      <c r="BI1325" s="96"/>
      <c r="BJ1325" s="96"/>
      <c r="BK1325" s="98">
        <v>212691</v>
      </c>
      <c r="BL1325" s="192"/>
      <c r="BM1325" s="202">
        <v>6</v>
      </c>
      <c r="BN1325" s="211">
        <v>90000</v>
      </c>
      <c r="BO1325" s="202" t="s">
        <v>198</v>
      </c>
    </row>
    <row r="1326" spans="1:67" x14ac:dyDescent="0.25">
      <c r="A1326" s="340"/>
      <c r="B1326" s="343"/>
      <c r="C1326" s="360"/>
      <c r="D1326" s="376"/>
      <c r="E1326" s="366"/>
      <c r="F1326" s="7" t="s">
        <v>1189</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6"/>
      <c r="AZ1326" s="96"/>
      <c r="BA1326" s="96"/>
      <c r="BB1326" s="96"/>
      <c r="BC1326" s="96"/>
      <c r="BD1326" s="96"/>
      <c r="BE1326" s="96"/>
      <c r="BF1326" s="96"/>
      <c r="BG1326" s="96"/>
      <c r="BH1326" s="96"/>
      <c r="BI1326" s="96"/>
      <c r="BJ1326" s="96"/>
      <c r="BK1326" s="98">
        <v>450000</v>
      </c>
      <c r="BL1326" s="192"/>
      <c r="BM1326" s="202">
        <v>15</v>
      </c>
      <c r="BN1326" s="211">
        <v>450000</v>
      </c>
      <c r="BO1326" s="202" t="s">
        <v>199</v>
      </c>
    </row>
    <row r="1327" spans="1:67" x14ac:dyDescent="0.25">
      <c r="A1327" s="340"/>
      <c r="B1327" s="343"/>
      <c r="C1327" s="360"/>
      <c r="D1327" s="371"/>
      <c r="E1327" s="366"/>
      <c r="F1327" s="7" t="s">
        <v>1113</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6"/>
      <c r="AZ1327" s="96"/>
      <c r="BA1327" s="96"/>
      <c r="BB1327" s="96"/>
      <c r="BC1327" s="96"/>
      <c r="BD1327" s="96"/>
      <c r="BE1327" s="96"/>
      <c r="BF1327" s="96"/>
      <c r="BG1327" s="96"/>
      <c r="BH1327" s="96"/>
      <c r="BI1327" s="96"/>
      <c r="BJ1327" s="96"/>
      <c r="BK1327" s="98">
        <v>489991</v>
      </c>
      <c r="BL1327" s="192"/>
      <c r="BM1327" s="202">
        <v>8</v>
      </c>
      <c r="BN1327" s="211">
        <v>478873</v>
      </c>
      <c r="BO1327" s="202" t="s">
        <v>976</v>
      </c>
    </row>
    <row r="1328" spans="1:67" x14ac:dyDescent="0.25">
      <c r="A1328" s="340"/>
      <c r="B1328" s="343"/>
      <c r="C1328" s="360"/>
      <c r="D1328" s="376"/>
      <c r="E1328" s="366"/>
      <c r="F1328" s="7" t="s">
        <v>1099</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6"/>
      <c r="AZ1328" s="96"/>
      <c r="BA1328" s="96"/>
      <c r="BB1328" s="96"/>
      <c r="BC1328" s="96"/>
      <c r="BD1328" s="96"/>
      <c r="BE1328" s="96"/>
      <c r="BF1328" s="96"/>
      <c r="BG1328" s="96"/>
      <c r="BH1328" s="96"/>
      <c r="BI1328" s="96"/>
      <c r="BJ1328" s="96"/>
      <c r="BK1328" s="98">
        <v>35000</v>
      </c>
      <c r="BL1328" s="192"/>
      <c r="BM1328" s="202"/>
      <c r="BN1328" s="211"/>
      <c r="BO1328" s="202" t="s">
        <v>200</v>
      </c>
    </row>
    <row r="1329" spans="1:67" x14ac:dyDescent="0.25">
      <c r="A1329" s="341"/>
      <c r="B1329" s="344"/>
      <c r="C1329" s="361"/>
      <c r="D1329" s="220"/>
      <c r="E1329" s="367"/>
      <c r="F1329" s="7" t="s">
        <v>1276</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6"/>
      <c r="AZ1329" s="96"/>
      <c r="BA1329" s="96"/>
      <c r="BB1329" s="96"/>
      <c r="BC1329" s="96"/>
      <c r="BD1329" s="96"/>
      <c r="BE1329" s="96"/>
      <c r="BF1329" s="96"/>
      <c r="BG1329" s="96"/>
      <c r="BH1329" s="96"/>
      <c r="BI1329" s="96"/>
      <c r="BJ1329" s="96"/>
      <c r="BK1329" s="98">
        <v>61141</v>
      </c>
      <c r="BL1329" s="192"/>
      <c r="BM1329" s="202"/>
      <c r="BN1329" s="211"/>
      <c r="BO1329" s="202"/>
    </row>
    <row r="1330" spans="1:67" x14ac:dyDescent="0.25">
      <c r="A1330" s="69"/>
      <c r="B1330" s="23" t="s">
        <v>132</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107"/>
      <c r="AZ1330" s="107"/>
      <c r="BA1330" s="107"/>
      <c r="BB1330" s="107"/>
      <c r="BC1330" s="107"/>
      <c r="BD1330" s="107"/>
      <c r="BE1330" s="107"/>
      <c r="BF1330" s="107"/>
      <c r="BG1330" s="107"/>
      <c r="BH1330" s="107"/>
      <c r="BI1330" s="107"/>
      <c r="BJ1330" s="107"/>
      <c r="BK1330" s="94">
        <f>SUM(BK1325:BK1329)</f>
        <v>1248823</v>
      </c>
      <c r="BL1330" s="193">
        <f>BK1330/E1325</f>
        <v>0.99999992793214598</v>
      </c>
      <c r="BM1330" s="202"/>
      <c r="BN1330" s="211"/>
      <c r="BO1330" s="202"/>
    </row>
    <row r="1331" spans="1:67" ht="15" customHeight="1" x14ac:dyDescent="0.25">
      <c r="A1331" s="339">
        <v>153</v>
      </c>
      <c r="B1331" s="342" t="s">
        <v>235</v>
      </c>
      <c r="C1331" s="359" t="s">
        <v>236</v>
      </c>
      <c r="D1331" s="371" t="s">
        <v>597</v>
      </c>
      <c r="E1331" s="365">
        <v>2091980.31</v>
      </c>
      <c r="F1331" s="7" t="s">
        <v>1185</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c r="AZ1331" s="138"/>
      <c r="BA1331" s="138"/>
      <c r="BB1331" s="138"/>
      <c r="BC1331" s="138"/>
      <c r="BD1331" s="138"/>
      <c r="BE1331" s="138"/>
      <c r="BF1331" s="138"/>
      <c r="BG1331" s="138"/>
      <c r="BH1331" s="138"/>
      <c r="BI1331" s="138"/>
      <c r="BJ1331" s="138"/>
      <c r="BK1331" s="138">
        <f>G1331+H1331+I1331+J1331+K1331+L1331+M1331</f>
        <v>1175762</v>
      </c>
      <c r="BL1331" s="192"/>
      <c r="BM1331" s="202">
        <v>11</v>
      </c>
      <c r="BN1331" s="211">
        <v>917043</v>
      </c>
      <c r="BO1331" s="202" t="s">
        <v>832</v>
      </c>
    </row>
    <row r="1332" spans="1:67" x14ac:dyDescent="0.25">
      <c r="A1332" s="340"/>
      <c r="B1332" s="343"/>
      <c r="C1332" s="360"/>
      <c r="D1332" s="376"/>
      <c r="E1332" s="366"/>
      <c r="F1332" s="7" t="s">
        <v>1183</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c r="AZ1332" s="138"/>
      <c r="BA1332" s="138"/>
      <c r="BB1332" s="138"/>
      <c r="BC1332" s="138"/>
      <c r="BD1332" s="138"/>
      <c r="BE1332" s="138"/>
      <c r="BF1332" s="138"/>
      <c r="BG1332" s="138"/>
      <c r="BH1332" s="138"/>
      <c r="BI1332" s="138"/>
      <c r="BJ1332" s="138"/>
      <c r="BK1332" s="138">
        <v>405412</v>
      </c>
      <c r="BL1332" s="192"/>
      <c r="BM1332" s="202"/>
      <c r="BN1332" s="211"/>
      <c r="BO1332" s="202"/>
    </row>
    <row r="1333" spans="1:67" x14ac:dyDescent="0.25">
      <c r="A1333" s="340"/>
      <c r="B1333" s="343"/>
      <c r="C1333" s="360"/>
      <c r="D1333" s="371"/>
      <c r="E1333" s="366"/>
      <c r="F1333" s="7" t="s">
        <v>1238</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c r="AZ1333" s="155"/>
      <c r="BA1333" s="155"/>
      <c r="BB1333" s="155"/>
      <c r="BC1333" s="155"/>
      <c r="BD1333" s="155"/>
      <c r="BE1333" s="155"/>
      <c r="BF1333" s="155"/>
      <c r="BG1333" s="155"/>
      <c r="BH1333" s="155"/>
      <c r="BI1333" s="155"/>
      <c r="BJ1333" s="155"/>
      <c r="BK1333" s="155">
        <v>456731</v>
      </c>
      <c r="BL1333" s="192"/>
      <c r="BM1333" s="202"/>
      <c r="BN1333" s="211"/>
      <c r="BO1333" s="202"/>
    </row>
    <row r="1334" spans="1:67" x14ac:dyDescent="0.25">
      <c r="A1334" s="341"/>
      <c r="B1334" s="344"/>
      <c r="C1334" s="361"/>
      <c r="D1334" s="376"/>
      <c r="E1334" s="367"/>
      <c r="F1334" s="7" t="s">
        <v>1180</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c r="AZ1334" s="138"/>
      <c r="BA1334" s="138"/>
      <c r="BB1334" s="138"/>
      <c r="BC1334" s="138"/>
      <c r="BD1334" s="138"/>
      <c r="BE1334" s="138"/>
      <c r="BF1334" s="138"/>
      <c r="BG1334" s="138"/>
      <c r="BH1334" s="138"/>
      <c r="BI1334" s="138"/>
      <c r="BJ1334" s="138"/>
      <c r="BK1334" s="138">
        <v>54075</v>
      </c>
      <c r="BL1334" s="192"/>
      <c r="BM1334" s="202"/>
      <c r="BN1334" s="211"/>
      <c r="BO1334" s="202"/>
    </row>
    <row r="1335" spans="1:67" x14ac:dyDescent="0.25">
      <c r="A1335" s="69"/>
      <c r="B1335" s="23" t="s">
        <v>132</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107"/>
      <c r="AZ1335" s="107"/>
      <c r="BA1335" s="107"/>
      <c r="BB1335" s="107"/>
      <c r="BC1335" s="107"/>
      <c r="BD1335" s="107"/>
      <c r="BE1335" s="107"/>
      <c r="BF1335" s="107"/>
      <c r="BG1335" s="107"/>
      <c r="BH1335" s="107"/>
      <c r="BI1335" s="107"/>
      <c r="BJ1335" s="107"/>
      <c r="BK1335" s="94">
        <f>SUM(BK1331:BK1334)</f>
        <v>2091980</v>
      </c>
      <c r="BL1335" s="193">
        <f>BK1335/E1331</f>
        <v>0.9999998518150488</v>
      </c>
      <c r="BM1335" s="202"/>
      <c r="BN1335" s="211"/>
      <c r="BO1335" s="202"/>
    </row>
    <row r="1336" spans="1:67" x14ac:dyDescent="0.25">
      <c r="A1336" s="339">
        <v>154</v>
      </c>
      <c r="B1336" s="342" t="s">
        <v>240</v>
      </c>
      <c r="C1336" s="359" t="s">
        <v>241</v>
      </c>
      <c r="D1336" s="371" t="s">
        <v>1739</v>
      </c>
      <c r="E1336" s="365">
        <v>1619849.1500000001</v>
      </c>
      <c r="F1336" s="7" t="s">
        <v>237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6"/>
      <c r="AZ1336" s="96"/>
      <c r="BA1336" s="96"/>
      <c r="BB1336" s="96"/>
      <c r="BC1336" s="96"/>
      <c r="BD1336" s="96"/>
      <c r="BE1336" s="96"/>
      <c r="BF1336" s="96"/>
      <c r="BG1336" s="96"/>
      <c r="BH1336" s="96"/>
      <c r="BI1336" s="96"/>
      <c r="BJ1336" s="96"/>
      <c r="BK1336" s="98">
        <v>241232</v>
      </c>
      <c r="BL1336" s="192"/>
      <c r="BM1336" s="202">
        <v>3</v>
      </c>
      <c r="BN1336" s="211">
        <v>143046.29999999999</v>
      </c>
      <c r="BO1336" s="202" t="s">
        <v>916</v>
      </c>
    </row>
    <row r="1337" spans="1:67" x14ac:dyDescent="0.25">
      <c r="A1337" s="340"/>
      <c r="B1337" s="343"/>
      <c r="C1337" s="360"/>
      <c r="D1337" s="375"/>
      <c r="E1337" s="366"/>
      <c r="F1337" s="7" t="s">
        <v>1423</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6"/>
      <c r="AZ1337" s="96"/>
      <c r="BA1337" s="96"/>
      <c r="BB1337" s="96"/>
      <c r="BC1337" s="96"/>
      <c r="BD1337" s="96"/>
      <c r="BE1337" s="96"/>
      <c r="BF1337" s="96"/>
      <c r="BG1337" s="96"/>
      <c r="BH1337" s="96"/>
      <c r="BI1337" s="96"/>
      <c r="BJ1337" s="96"/>
      <c r="BK1337" s="98">
        <v>120000</v>
      </c>
      <c r="BL1337" s="192"/>
      <c r="BM1337" s="202">
        <v>10</v>
      </c>
      <c r="BN1337" s="211">
        <v>150000</v>
      </c>
      <c r="BO1337" s="202" t="s">
        <v>916</v>
      </c>
    </row>
    <row r="1338" spans="1:67" x14ac:dyDescent="0.25">
      <c r="A1338" s="340"/>
      <c r="B1338" s="343"/>
      <c r="C1338" s="360"/>
      <c r="D1338" s="375"/>
      <c r="E1338" s="366"/>
      <c r="F1338" s="7" t="s">
        <v>238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6"/>
      <c r="AZ1338" s="96"/>
      <c r="BA1338" s="96"/>
      <c r="BB1338" s="96"/>
      <c r="BC1338" s="96"/>
      <c r="BD1338" s="96"/>
      <c r="BE1338" s="96"/>
      <c r="BF1338" s="96"/>
      <c r="BG1338" s="96"/>
      <c r="BH1338" s="96"/>
      <c r="BI1338" s="96"/>
      <c r="BJ1338" s="96"/>
      <c r="BK1338" s="98">
        <v>286831.57</v>
      </c>
      <c r="BL1338" s="192"/>
      <c r="BM1338" s="202">
        <v>6</v>
      </c>
      <c r="BN1338" s="211">
        <v>299925</v>
      </c>
      <c r="BO1338" s="202"/>
    </row>
    <row r="1339" spans="1:67" x14ac:dyDescent="0.25">
      <c r="A1339" s="340"/>
      <c r="B1339" s="343"/>
      <c r="C1339" s="360"/>
      <c r="D1339" s="375"/>
      <c r="E1339" s="366"/>
      <c r="F1339" s="7" t="s">
        <v>239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6"/>
      <c r="AZ1339" s="96"/>
      <c r="BA1339" s="96"/>
      <c r="BB1339" s="96"/>
      <c r="BC1339" s="96"/>
      <c r="BD1339" s="96"/>
      <c r="BE1339" s="96"/>
      <c r="BF1339" s="96"/>
      <c r="BG1339" s="96"/>
      <c r="BH1339" s="96"/>
      <c r="BI1339" s="96"/>
      <c r="BJ1339" s="96"/>
      <c r="BK1339" s="98">
        <v>360000</v>
      </c>
      <c r="BL1339" s="192"/>
      <c r="BM1339" s="202">
        <v>4</v>
      </c>
      <c r="BN1339" s="211">
        <v>353093</v>
      </c>
      <c r="BO1339" s="202" t="s">
        <v>916</v>
      </c>
    </row>
    <row r="1340" spans="1:67" x14ac:dyDescent="0.25">
      <c r="A1340" s="340"/>
      <c r="B1340" s="343"/>
      <c r="C1340" s="360"/>
      <c r="D1340" s="375"/>
      <c r="E1340" s="366"/>
      <c r="F1340" s="7" t="s">
        <v>242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6"/>
      <c r="AZ1340" s="96"/>
      <c r="BA1340" s="96"/>
      <c r="BB1340" s="96"/>
      <c r="BC1340" s="96"/>
      <c r="BD1340" s="96"/>
      <c r="BE1340" s="96"/>
      <c r="BF1340" s="96"/>
      <c r="BG1340" s="96"/>
      <c r="BH1340" s="96"/>
      <c r="BI1340" s="96"/>
      <c r="BJ1340" s="96"/>
      <c r="BK1340" s="98">
        <v>250000</v>
      </c>
      <c r="BL1340" s="192"/>
      <c r="BM1340" s="202">
        <v>6</v>
      </c>
      <c r="BN1340" s="211">
        <v>300000</v>
      </c>
      <c r="BO1340" s="202"/>
    </row>
    <row r="1341" spans="1:67" x14ac:dyDescent="0.25">
      <c r="A1341" s="340"/>
      <c r="B1341" s="343"/>
      <c r="C1341" s="360"/>
      <c r="D1341" s="375"/>
      <c r="E1341" s="366"/>
      <c r="F1341" s="7" t="s">
        <v>243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6"/>
      <c r="AZ1341" s="96"/>
      <c r="BA1341" s="96"/>
      <c r="BB1341" s="96"/>
      <c r="BC1341" s="96"/>
      <c r="BD1341" s="96"/>
      <c r="BE1341" s="96"/>
      <c r="BF1341" s="96"/>
      <c r="BG1341" s="96"/>
      <c r="BH1341" s="96"/>
      <c r="BI1341" s="96"/>
      <c r="BJ1341" s="96"/>
      <c r="BK1341" s="98">
        <v>23712.58</v>
      </c>
      <c r="BL1341" s="192"/>
      <c r="BM1341" s="202">
        <v>1</v>
      </c>
      <c r="BN1341" s="211">
        <v>21123.48</v>
      </c>
      <c r="BO1341" s="202"/>
    </row>
    <row r="1342" spans="1:67" x14ac:dyDescent="0.25">
      <c r="A1342" s="340"/>
      <c r="B1342" s="343"/>
      <c r="C1342" s="360"/>
      <c r="D1342" s="375"/>
      <c r="E1342" s="366"/>
      <c r="F1342" s="7" t="s">
        <v>244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6"/>
      <c r="AZ1342" s="96"/>
      <c r="BA1342" s="96"/>
      <c r="BB1342" s="96"/>
      <c r="BC1342" s="96"/>
      <c r="BD1342" s="96"/>
      <c r="BE1342" s="96"/>
      <c r="BF1342" s="96"/>
      <c r="BG1342" s="96"/>
      <c r="BH1342" s="96"/>
      <c r="BI1342" s="96"/>
      <c r="BJ1342" s="96"/>
      <c r="BK1342" s="98">
        <v>143073</v>
      </c>
      <c r="BL1342" s="192"/>
      <c r="BM1342" s="202">
        <v>3</v>
      </c>
      <c r="BN1342" s="211">
        <v>222271</v>
      </c>
      <c r="BO1342" s="202" t="s">
        <v>916</v>
      </c>
    </row>
    <row r="1343" spans="1:67" x14ac:dyDescent="0.25">
      <c r="A1343" s="340"/>
      <c r="B1343" s="343"/>
      <c r="C1343" s="360"/>
      <c r="D1343" s="375"/>
      <c r="E1343" s="366"/>
      <c r="F1343" s="7" t="s">
        <v>245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6"/>
      <c r="AZ1343" s="96"/>
      <c r="BA1343" s="96"/>
      <c r="BB1343" s="96"/>
      <c r="BC1343" s="96"/>
      <c r="BD1343" s="96"/>
      <c r="BE1343" s="96"/>
      <c r="BF1343" s="96"/>
      <c r="BG1343" s="96"/>
      <c r="BH1343" s="96"/>
      <c r="BI1343" s="96"/>
      <c r="BJ1343" s="96"/>
      <c r="BK1343" s="98">
        <v>100000</v>
      </c>
      <c r="BL1343" s="192"/>
      <c r="BM1343" s="202">
        <v>1</v>
      </c>
      <c r="BN1343" s="211">
        <v>50000</v>
      </c>
      <c r="BO1343" s="202" t="s">
        <v>916</v>
      </c>
    </row>
    <row r="1344" spans="1:67" x14ac:dyDescent="0.25">
      <c r="A1344" s="340"/>
      <c r="B1344" s="343"/>
      <c r="C1344" s="360"/>
      <c r="D1344" s="375"/>
      <c r="E1344" s="366"/>
      <c r="F1344" s="7" t="s">
        <v>1428</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6"/>
      <c r="AZ1344" s="96"/>
      <c r="BA1344" s="96"/>
      <c r="BB1344" s="96"/>
      <c r="BC1344" s="96"/>
      <c r="BD1344" s="96"/>
      <c r="BE1344" s="96"/>
      <c r="BF1344" s="96"/>
      <c r="BG1344" s="96"/>
      <c r="BH1344" s="96"/>
      <c r="BI1344" s="96"/>
      <c r="BJ1344" s="96"/>
      <c r="BK1344" s="98">
        <v>15000</v>
      </c>
      <c r="BL1344" s="192" t="s">
        <v>1723</v>
      </c>
      <c r="BM1344" s="202"/>
      <c r="BN1344" s="211"/>
      <c r="BO1344" s="202" t="s">
        <v>639</v>
      </c>
    </row>
    <row r="1345" spans="1:67" x14ac:dyDescent="0.25">
      <c r="A1345" s="341"/>
      <c r="B1345" s="344"/>
      <c r="C1345" s="361"/>
      <c r="D1345" s="376"/>
      <c r="E1345" s="367"/>
      <c r="F1345" s="7" t="s">
        <v>246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6"/>
      <c r="AZ1345" s="96"/>
      <c r="BA1345" s="96"/>
      <c r="BB1345" s="96"/>
      <c r="BC1345" s="96"/>
      <c r="BD1345" s="96"/>
      <c r="BE1345" s="96"/>
      <c r="BF1345" s="96"/>
      <c r="BG1345" s="96"/>
      <c r="BH1345" s="96"/>
      <c r="BI1345" s="96"/>
      <c r="BJ1345" s="96"/>
      <c r="BK1345" s="98">
        <v>80000</v>
      </c>
      <c r="BL1345" s="192"/>
      <c r="BM1345" s="202">
        <v>2</v>
      </c>
      <c r="BN1345" s="211">
        <v>80000</v>
      </c>
      <c r="BO1345" s="202" t="s">
        <v>916</v>
      </c>
    </row>
    <row r="1346" spans="1:67" x14ac:dyDescent="0.25">
      <c r="A1346" s="69"/>
      <c r="B1346" s="23" t="s">
        <v>132</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107"/>
      <c r="AZ1346" s="107"/>
      <c r="BA1346" s="107"/>
      <c r="BB1346" s="107"/>
      <c r="BC1346" s="107"/>
      <c r="BD1346" s="107"/>
      <c r="BE1346" s="107"/>
      <c r="BF1346" s="107"/>
      <c r="BG1346" s="107"/>
      <c r="BH1346" s="107"/>
      <c r="BI1346" s="107"/>
      <c r="BJ1346" s="107"/>
      <c r="BK1346" s="94">
        <f>SUM(BK1336:BK1345)</f>
        <v>1619849.1500000001</v>
      </c>
      <c r="BL1346" s="193">
        <f>BK1346/E1336</f>
        <v>1</v>
      </c>
      <c r="BM1346" s="202"/>
      <c r="BN1346" s="211"/>
      <c r="BO1346" s="202"/>
    </row>
    <row r="1347" spans="1:67" ht="15" customHeight="1" x14ac:dyDescent="0.25">
      <c r="A1347" s="339">
        <v>155</v>
      </c>
      <c r="B1347" s="342" t="s">
        <v>251</v>
      </c>
      <c r="C1347" s="359" t="s">
        <v>252</v>
      </c>
      <c r="D1347" s="371" t="s">
        <v>1728</v>
      </c>
      <c r="E1347" s="365">
        <v>1267957.8500000001</v>
      </c>
      <c r="F1347" s="7" t="s">
        <v>247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6"/>
      <c r="AZ1347" s="96"/>
      <c r="BA1347" s="96"/>
      <c r="BB1347" s="96"/>
      <c r="BC1347" s="96"/>
      <c r="BD1347" s="96"/>
      <c r="BE1347" s="96"/>
      <c r="BF1347" s="96"/>
      <c r="BG1347" s="96"/>
      <c r="BH1347" s="96"/>
      <c r="BI1347" s="96"/>
      <c r="BJ1347" s="96"/>
      <c r="BK1347" s="98">
        <v>120000</v>
      </c>
      <c r="BL1347" s="192"/>
      <c r="BM1347" s="202">
        <v>3</v>
      </c>
      <c r="BN1347" s="211">
        <v>120000</v>
      </c>
      <c r="BO1347" s="202"/>
    </row>
    <row r="1348" spans="1:67" ht="15" customHeight="1" x14ac:dyDescent="0.25">
      <c r="A1348" s="340"/>
      <c r="B1348" s="343"/>
      <c r="C1348" s="360"/>
      <c r="D1348" s="375"/>
      <c r="E1348" s="366"/>
      <c r="F1348" s="7" t="s">
        <v>248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6"/>
      <c r="AZ1348" s="96"/>
      <c r="BA1348" s="96"/>
      <c r="BB1348" s="96"/>
      <c r="BC1348" s="96"/>
      <c r="BD1348" s="96"/>
      <c r="BE1348" s="96"/>
      <c r="BF1348" s="96"/>
      <c r="BG1348" s="96"/>
      <c r="BH1348" s="96"/>
      <c r="BI1348" s="96"/>
      <c r="BJ1348" s="96"/>
      <c r="BK1348" s="98">
        <v>90040</v>
      </c>
      <c r="BL1348" s="192"/>
      <c r="BM1348" s="202">
        <v>3</v>
      </c>
      <c r="BN1348" s="211">
        <v>139065.9</v>
      </c>
      <c r="BO1348" s="202" t="s">
        <v>952</v>
      </c>
    </row>
    <row r="1349" spans="1:67" x14ac:dyDescent="0.25">
      <c r="A1349" s="340"/>
      <c r="B1349" s="343"/>
      <c r="C1349" s="360"/>
      <c r="D1349" s="375"/>
      <c r="E1349" s="366"/>
      <c r="F1349" s="7" t="s">
        <v>249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6"/>
      <c r="AZ1349" s="96"/>
      <c r="BA1349" s="96"/>
      <c r="BB1349" s="96"/>
      <c r="BC1349" s="96"/>
      <c r="BD1349" s="96"/>
      <c r="BE1349" s="96"/>
      <c r="BF1349" s="96"/>
      <c r="BG1349" s="96"/>
      <c r="BH1349" s="96"/>
      <c r="BI1349" s="96"/>
      <c r="BJ1349" s="96"/>
      <c r="BK1349" s="98">
        <v>550000</v>
      </c>
      <c r="BL1349" s="192"/>
      <c r="BM1349" s="202">
        <v>8</v>
      </c>
      <c r="BN1349" s="211">
        <v>540853.16</v>
      </c>
      <c r="BO1349" s="202"/>
    </row>
    <row r="1350" spans="1:67" x14ac:dyDescent="0.25">
      <c r="A1350" s="340"/>
      <c r="B1350" s="343"/>
      <c r="C1350" s="360"/>
      <c r="D1350" s="375"/>
      <c r="E1350" s="366"/>
      <c r="F1350" s="7" t="s">
        <v>250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6"/>
      <c r="AZ1350" s="96"/>
      <c r="BA1350" s="96"/>
      <c r="BB1350" s="96"/>
      <c r="BC1350" s="96"/>
      <c r="BD1350" s="96"/>
      <c r="BE1350" s="96"/>
      <c r="BF1350" s="96"/>
      <c r="BG1350" s="96"/>
      <c r="BH1350" s="96"/>
      <c r="BI1350" s="96"/>
      <c r="BJ1350" s="96"/>
      <c r="BK1350" s="98">
        <v>161637.45000000001</v>
      </c>
      <c r="BL1350" s="192"/>
      <c r="BM1350" s="202">
        <v>4</v>
      </c>
      <c r="BN1350" s="211">
        <v>143518.62</v>
      </c>
      <c r="BO1350" s="202"/>
    </row>
    <row r="1351" spans="1:67" x14ac:dyDescent="0.25">
      <c r="A1351" s="340"/>
      <c r="B1351" s="343"/>
      <c r="C1351" s="360"/>
      <c r="D1351" s="375"/>
      <c r="E1351" s="366"/>
      <c r="F1351" s="7" t="s">
        <v>253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6"/>
      <c r="AZ1351" s="96"/>
      <c r="BA1351" s="96"/>
      <c r="BB1351" s="96"/>
      <c r="BC1351" s="96"/>
      <c r="BD1351" s="96"/>
      <c r="BE1351" s="96"/>
      <c r="BF1351" s="96"/>
      <c r="BG1351" s="96"/>
      <c r="BH1351" s="96"/>
      <c r="BI1351" s="96"/>
      <c r="BJ1351" s="96"/>
      <c r="BK1351" s="98">
        <v>40000</v>
      </c>
      <c r="BL1351" s="192"/>
      <c r="BM1351" s="202">
        <v>1</v>
      </c>
      <c r="BN1351" s="211">
        <v>39971</v>
      </c>
      <c r="BO1351" s="202"/>
    </row>
    <row r="1352" spans="1:67" x14ac:dyDescent="0.25">
      <c r="A1352" s="340"/>
      <c r="B1352" s="343"/>
      <c r="C1352" s="360"/>
      <c r="D1352" s="375"/>
      <c r="E1352" s="366"/>
      <c r="F1352" s="7" t="s">
        <v>254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6"/>
      <c r="AZ1352" s="96"/>
      <c r="BA1352" s="96"/>
      <c r="BB1352" s="96"/>
      <c r="BC1352" s="96"/>
      <c r="BD1352" s="96"/>
      <c r="BE1352" s="96"/>
      <c r="BF1352" s="96"/>
      <c r="BG1352" s="96"/>
      <c r="BH1352" s="96"/>
      <c r="BI1352" s="96"/>
      <c r="BJ1352" s="96"/>
      <c r="BK1352" s="98">
        <v>26280.400000000001</v>
      </c>
      <c r="BL1352" s="192"/>
      <c r="BM1352" s="202"/>
      <c r="BN1352" s="211"/>
      <c r="BO1352" s="202"/>
    </row>
    <row r="1353" spans="1:67" x14ac:dyDescent="0.25">
      <c r="A1353" s="340"/>
      <c r="B1353" s="343"/>
      <c r="C1353" s="360"/>
      <c r="D1353" s="375"/>
      <c r="E1353" s="366"/>
      <c r="F1353" s="7" t="s">
        <v>255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6"/>
      <c r="AZ1353" s="96"/>
      <c r="BA1353" s="96"/>
      <c r="BB1353" s="96"/>
      <c r="BC1353" s="96"/>
      <c r="BD1353" s="96"/>
      <c r="BE1353" s="96"/>
      <c r="BF1353" s="96"/>
      <c r="BG1353" s="96"/>
      <c r="BH1353" s="96"/>
      <c r="BI1353" s="96"/>
      <c r="BJ1353" s="96"/>
      <c r="BK1353" s="98">
        <v>50000</v>
      </c>
      <c r="BL1353" s="192"/>
      <c r="BM1353" s="202"/>
      <c r="BN1353" s="211"/>
      <c r="BO1353" s="202"/>
    </row>
    <row r="1354" spans="1:67" x14ac:dyDescent="0.25">
      <c r="A1354" s="340"/>
      <c r="B1354" s="343"/>
      <c r="C1354" s="360"/>
      <c r="D1354" s="375"/>
      <c r="E1354" s="366"/>
      <c r="F1354" s="7" t="s">
        <v>256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6"/>
      <c r="AZ1354" s="96"/>
      <c r="BA1354" s="96"/>
      <c r="BB1354" s="96"/>
      <c r="BC1354" s="96"/>
      <c r="BD1354" s="96"/>
      <c r="BE1354" s="96"/>
      <c r="BF1354" s="96"/>
      <c r="BG1354" s="96"/>
      <c r="BH1354" s="96"/>
      <c r="BI1354" s="96"/>
      <c r="BJ1354" s="96"/>
      <c r="BK1354" s="98">
        <v>160000</v>
      </c>
      <c r="BL1354" s="192"/>
      <c r="BM1354" s="202">
        <v>9</v>
      </c>
      <c r="BN1354" s="211">
        <v>180000</v>
      </c>
      <c r="BO1354" s="202" t="s">
        <v>841</v>
      </c>
    </row>
    <row r="1355" spans="1:67" x14ac:dyDescent="0.25">
      <c r="A1355" s="341"/>
      <c r="B1355" s="344"/>
      <c r="C1355" s="361"/>
      <c r="D1355" s="376"/>
      <c r="E1355" s="367"/>
      <c r="F1355" s="7" t="s">
        <v>257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6"/>
      <c r="AZ1355" s="96"/>
      <c r="BA1355" s="96"/>
      <c r="BB1355" s="96"/>
      <c r="BC1355" s="96"/>
      <c r="BD1355" s="96"/>
      <c r="BE1355" s="96"/>
      <c r="BF1355" s="96"/>
      <c r="BG1355" s="96"/>
      <c r="BH1355" s="96"/>
      <c r="BI1355" s="96"/>
      <c r="BJ1355" s="96"/>
      <c r="BK1355" s="98">
        <v>70000</v>
      </c>
      <c r="BL1355" s="192"/>
      <c r="BM1355" s="202">
        <v>3</v>
      </c>
      <c r="BN1355" s="211">
        <v>97172.32</v>
      </c>
      <c r="BO1355" s="202"/>
    </row>
    <row r="1356" spans="1:67" x14ac:dyDescent="0.25">
      <c r="A1356" s="69"/>
      <c r="B1356" s="23" t="s">
        <v>132</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107"/>
      <c r="AZ1356" s="107"/>
      <c r="BA1356" s="107"/>
      <c r="BB1356" s="107"/>
      <c r="BC1356" s="107"/>
      <c r="BD1356" s="107"/>
      <c r="BE1356" s="107"/>
      <c r="BF1356" s="107"/>
      <c r="BG1356" s="107"/>
      <c r="BH1356" s="107"/>
      <c r="BI1356" s="107"/>
      <c r="BJ1356" s="107"/>
      <c r="BK1356" s="94">
        <f>SUM(BK1347:BK1355)</f>
        <v>1267957.8500000001</v>
      </c>
      <c r="BL1356" s="193">
        <f>BK1356/E1347</f>
        <v>1</v>
      </c>
      <c r="BM1356" s="202"/>
      <c r="BN1356" s="211"/>
      <c r="BO1356" s="202"/>
    </row>
    <row r="1357" spans="1:67" x14ac:dyDescent="0.25">
      <c r="A1357" s="339">
        <v>156</v>
      </c>
      <c r="B1357" s="342" t="s">
        <v>258</v>
      </c>
      <c r="C1357" s="359" t="s">
        <v>252</v>
      </c>
      <c r="D1357" s="371" t="s">
        <v>1729</v>
      </c>
      <c r="E1357" s="365">
        <v>934456.21000000008</v>
      </c>
      <c r="F1357" s="7" t="s">
        <v>1088</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6"/>
      <c r="AZ1357" s="96"/>
      <c r="BA1357" s="96"/>
      <c r="BB1357" s="96"/>
      <c r="BC1357" s="96"/>
      <c r="BD1357" s="96"/>
      <c r="BE1357" s="96"/>
      <c r="BF1357" s="96"/>
      <c r="BG1357" s="96"/>
      <c r="BH1357" s="96"/>
      <c r="BI1357" s="96"/>
      <c r="BJ1357" s="96"/>
      <c r="BK1357" s="98">
        <f>SUM(G1357:N1357)</f>
        <v>172154.8</v>
      </c>
      <c r="BL1357" s="192"/>
      <c r="BM1357" s="202">
        <v>3</v>
      </c>
      <c r="BN1357" s="211">
        <v>171806</v>
      </c>
      <c r="BO1357" s="202"/>
    </row>
    <row r="1358" spans="1:67" ht="15" customHeight="1" x14ac:dyDescent="0.25">
      <c r="A1358" s="340"/>
      <c r="B1358" s="343"/>
      <c r="C1358" s="360"/>
      <c r="D1358" s="375"/>
      <c r="E1358" s="366"/>
      <c r="F1358" s="7" t="s">
        <v>1093</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6"/>
      <c r="AZ1358" s="96"/>
      <c r="BA1358" s="96"/>
      <c r="BB1358" s="96"/>
      <c r="BC1358" s="96"/>
      <c r="BD1358" s="96"/>
      <c r="BE1358" s="96"/>
      <c r="BF1358" s="96"/>
      <c r="BG1358" s="96"/>
      <c r="BH1358" s="96"/>
      <c r="BI1358" s="96"/>
      <c r="BJ1358" s="96"/>
      <c r="BK1358" s="98">
        <f>SUM(G1358:N1358)</f>
        <v>124334.02</v>
      </c>
      <c r="BL1358" s="192"/>
      <c r="BM1358" s="202">
        <v>9</v>
      </c>
      <c r="BN1358" s="211">
        <v>124334</v>
      </c>
      <c r="BO1358" s="202"/>
    </row>
    <row r="1359" spans="1:67" x14ac:dyDescent="0.25">
      <c r="A1359" s="340"/>
      <c r="B1359" s="343"/>
      <c r="C1359" s="360"/>
      <c r="D1359" s="375"/>
      <c r="E1359" s="366"/>
      <c r="F1359" s="7" t="s">
        <v>1121</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6"/>
      <c r="AZ1359" s="96"/>
      <c r="BA1359" s="96"/>
      <c r="BB1359" s="96"/>
      <c r="BC1359" s="96"/>
      <c r="BD1359" s="96"/>
      <c r="BE1359" s="96"/>
      <c r="BF1359" s="96"/>
      <c r="BG1359" s="96"/>
      <c r="BH1359" s="96"/>
      <c r="BI1359" s="96"/>
      <c r="BJ1359" s="96"/>
      <c r="BK1359" s="98">
        <f>SUM(G1359:N1359)</f>
        <v>30605.3</v>
      </c>
      <c r="BL1359" s="192"/>
      <c r="BM1359" s="202">
        <v>1</v>
      </c>
      <c r="BN1359" s="211">
        <v>11741.5</v>
      </c>
      <c r="BO1359" s="202" t="s">
        <v>872</v>
      </c>
    </row>
    <row r="1360" spans="1:67" x14ac:dyDescent="0.25">
      <c r="A1360" s="341"/>
      <c r="B1360" s="344"/>
      <c r="C1360" s="361"/>
      <c r="D1360" s="376"/>
      <c r="E1360" s="367"/>
      <c r="F1360" s="7" t="s">
        <v>1286</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6"/>
      <c r="AZ1360" s="96"/>
      <c r="BA1360" s="96"/>
      <c r="BB1360" s="96"/>
      <c r="BC1360" s="96"/>
      <c r="BD1360" s="96"/>
      <c r="BE1360" s="96"/>
      <c r="BF1360" s="96"/>
      <c r="BG1360" s="96"/>
      <c r="BH1360" s="96"/>
      <c r="BI1360" s="96"/>
      <c r="BJ1360" s="96"/>
      <c r="BK1360" s="98">
        <v>133898.18</v>
      </c>
      <c r="BL1360" s="192"/>
      <c r="BM1360" s="202"/>
      <c r="BN1360" s="211"/>
      <c r="BO1360" s="202"/>
    </row>
    <row r="1361" spans="1:67" x14ac:dyDescent="0.25">
      <c r="A1361" s="209"/>
      <c r="B1361" s="210"/>
      <c r="C1361" s="139"/>
      <c r="D1361" s="254"/>
      <c r="E1361" s="255"/>
      <c r="F1361" s="77" t="s">
        <v>1102</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6"/>
      <c r="AZ1361" s="96"/>
      <c r="BA1361" s="96"/>
      <c r="BB1361" s="96"/>
      <c r="BC1361" s="96"/>
      <c r="BD1361" s="96"/>
      <c r="BE1361" s="96"/>
      <c r="BF1361" s="96"/>
      <c r="BG1361" s="96"/>
      <c r="BH1361" s="96"/>
      <c r="BI1361" s="96"/>
      <c r="BJ1361" s="96"/>
      <c r="BK1361" s="98">
        <v>62205.27</v>
      </c>
      <c r="BL1361" s="192"/>
      <c r="BM1361" s="202"/>
      <c r="BN1361" s="211"/>
      <c r="BO1361" s="202"/>
    </row>
    <row r="1362" spans="1:67" x14ac:dyDescent="0.25">
      <c r="A1362" s="209"/>
      <c r="B1362" s="210"/>
      <c r="C1362" s="139"/>
      <c r="D1362" s="254"/>
      <c r="E1362" s="255"/>
      <c r="F1362" s="77" t="s">
        <v>1143</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6"/>
      <c r="AZ1362" s="96"/>
      <c r="BA1362" s="96"/>
      <c r="BB1362" s="96"/>
      <c r="BC1362" s="96"/>
      <c r="BD1362" s="96"/>
      <c r="BE1362" s="96"/>
      <c r="BF1362" s="96"/>
      <c r="BG1362" s="96"/>
      <c r="BH1362" s="96"/>
      <c r="BI1362" s="96"/>
      <c r="BJ1362" s="96"/>
      <c r="BK1362" s="98">
        <v>76513.2</v>
      </c>
      <c r="BL1362" s="192"/>
      <c r="BM1362" s="202"/>
      <c r="BN1362" s="211"/>
      <c r="BO1362" s="202"/>
    </row>
    <row r="1363" spans="1:67" x14ac:dyDescent="0.25">
      <c r="A1363" s="209"/>
      <c r="B1363" s="210"/>
      <c r="C1363" s="139"/>
      <c r="D1363" s="254"/>
      <c r="E1363" s="255"/>
      <c r="F1363" s="77" t="s">
        <v>733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6"/>
      <c r="AZ1363" s="96"/>
      <c r="BA1363" s="96"/>
      <c r="BB1363" s="96"/>
      <c r="BC1363" s="96"/>
      <c r="BD1363" s="96"/>
      <c r="BE1363" s="96"/>
      <c r="BF1363" s="96"/>
      <c r="BG1363" s="96"/>
      <c r="BH1363" s="96"/>
      <c r="BI1363" s="96"/>
      <c r="BJ1363" s="96"/>
      <c r="BK1363" s="98">
        <v>19128.310000000001</v>
      </c>
      <c r="BL1363" s="192"/>
      <c r="BM1363" s="202"/>
      <c r="BN1363" s="211"/>
      <c r="BO1363" s="202"/>
    </row>
    <row r="1364" spans="1:67" x14ac:dyDescent="0.25">
      <c r="A1364" s="209"/>
      <c r="B1364" s="210"/>
      <c r="C1364" s="139"/>
      <c r="D1364" s="254"/>
      <c r="E1364" s="255"/>
      <c r="F1364" s="77" t="s">
        <v>277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6"/>
      <c r="AZ1364" s="96"/>
      <c r="BA1364" s="96"/>
      <c r="BB1364" s="96"/>
      <c r="BC1364" s="96"/>
      <c r="BD1364" s="96"/>
      <c r="BE1364" s="96"/>
      <c r="BF1364" s="96"/>
      <c r="BG1364" s="96"/>
      <c r="BH1364" s="96"/>
      <c r="BI1364" s="96"/>
      <c r="BJ1364" s="96"/>
      <c r="BK1364" s="98">
        <v>143462.32999999999</v>
      </c>
      <c r="BL1364" s="192"/>
      <c r="BM1364" s="202">
        <v>2</v>
      </c>
      <c r="BN1364" s="211">
        <v>89088.5</v>
      </c>
      <c r="BO1364" s="202"/>
    </row>
    <row r="1365" spans="1:67" x14ac:dyDescent="0.25">
      <c r="A1365" s="209"/>
      <c r="B1365" s="210"/>
      <c r="C1365" s="139"/>
      <c r="D1365" s="254"/>
      <c r="E1365" s="255"/>
      <c r="F1365" s="77" t="s">
        <v>1115</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6"/>
      <c r="AZ1365" s="96"/>
      <c r="BA1365" s="96"/>
      <c r="BB1365" s="96"/>
      <c r="BC1365" s="96"/>
      <c r="BD1365" s="96"/>
      <c r="BE1365" s="96"/>
      <c r="BF1365" s="96"/>
      <c r="BG1365" s="96"/>
      <c r="BH1365" s="96"/>
      <c r="BI1365" s="96"/>
      <c r="BJ1365" s="96"/>
      <c r="BK1365" s="98">
        <v>172154.8</v>
      </c>
      <c r="BL1365" s="192"/>
      <c r="BM1365" s="202">
        <v>3</v>
      </c>
      <c r="BN1365" s="211">
        <v>159165.53</v>
      </c>
      <c r="BO1365" s="202"/>
    </row>
    <row r="1366" spans="1:67" x14ac:dyDescent="0.25">
      <c r="A1366" s="69"/>
      <c r="B1366" s="23" t="s">
        <v>132</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107"/>
      <c r="AZ1366" s="107"/>
      <c r="BA1366" s="107"/>
      <c r="BB1366" s="107"/>
      <c r="BC1366" s="107"/>
      <c r="BD1366" s="107"/>
      <c r="BE1366" s="107"/>
      <c r="BF1366" s="107"/>
      <c r="BG1366" s="107"/>
      <c r="BH1366" s="107"/>
      <c r="BI1366" s="107"/>
      <c r="BJ1366" s="107"/>
      <c r="BK1366" s="94">
        <f>SUM(BK1357:BK1365)</f>
        <v>934456.21</v>
      </c>
      <c r="BL1366" s="193">
        <f>BK1366/E1357</f>
        <v>0.99999999999999989</v>
      </c>
      <c r="BM1366" s="202"/>
      <c r="BN1366" s="211"/>
      <c r="BO1366" s="202"/>
    </row>
    <row r="1367" spans="1:67" ht="15" customHeight="1" x14ac:dyDescent="0.25">
      <c r="A1367" s="353">
        <v>157</v>
      </c>
      <c r="B1367" s="342" t="s">
        <v>259</v>
      </c>
      <c r="C1367" s="359" t="s">
        <v>252</v>
      </c>
      <c r="D1367" s="385" t="s">
        <v>1727</v>
      </c>
      <c r="E1367" s="377">
        <v>1886147.25</v>
      </c>
      <c r="F1367" s="8" t="s">
        <v>1637</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6"/>
      <c r="AZ1367" s="96"/>
      <c r="BA1367" s="96"/>
      <c r="BB1367" s="96"/>
      <c r="BC1367" s="96"/>
      <c r="BD1367" s="96"/>
      <c r="BE1367" s="96"/>
      <c r="BF1367" s="96"/>
      <c r="BG1367" s="96"/>
      <c r="BH1367" s="96"/>
      <c r="BI1367" s="96"/>
      <c r="BJ1367" s="96"/>
      <c r="BK1367" s="98">
        <v>42138</v>
      </c>
      <c r="BL1367" s="192"/>
      <c r="BM1367" s="202"/>
      <c r="BN1367" s="211"/>
      <c r="BO1367" s="202" t="s">
        <v>36</v>
      </c>
    </row>
    <row r="1368" spans="1:67" x14ac:dyDescent="0.25">
      <c r="A1368" s="348"/>
      <c r="B1368" s="343"/>
      <c r="C1368" s="360"/>
      <c r="D1368" s="386"/>
      <c r="E1368" s="378"/>
      <c r="F1368" s="78" t="s">
        <v>1091</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6"/>
      <c r="AZ1368" s="96"/>
      <c r="BA1368" s="96"/>
      <c r="BB1368" s="96"/>
      <c r="BC1368" s="96"/>
      <c r="BD1368" s="96"/>
      <c r="BE1368" s="96"/>
      <c r="BF1368" s="96"/>
      <c r="BG1368" s="96"/>
      <c r="BH1368" s="96"/>
      <c r="BI1368" s="96"/>
      <c r="BJ1368" s="96"/>
      <c r="BK1368" s="98">
        <f t="shared" ref="BK1368:BK1373" si="12">SUM(G1368:N1368)</f>
        <v>421503.6</v>
      </c>
      <c r="BL1368" s="192"/>
      <c r="BM1368" s="202">
        <v>1</v>
      </c>
      <c r="BN1368" s="211">
        <v>100000</v>
      </c>
      <c r="BO1368" s="202" t="s">
        <v>640</v>
      </c>
    </row>
    <row r="1369" spans="1:67" ht="15" customHeight="1" x14ac:dyDescent="0.25">
      <c r="A1369" s="348"/>
      <c r="B1369" s="343"/>
      <c r="C1369" s="360"/>
      <c r="D1369" s="386"/>
      <c r="E1369" s="378"/>
      <c r="F1369" s="78" t="s">
        <v>1092</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6"/>
      <c r="AZ1369" s="96"/>
      <c r="BA1369" s="96"/>
      <c r="BB1369" s="96"/>
      <c r="BC1369" s="96"/>
      <c r="BD1369" s="96"/>
      <c r="BE1369" s="96"/>
      <c r="BF1369" s="96"/>
      <c r="BG1369" s="96"/>
      <c r="BH1369" s="96"/>
      <c r="BI1369" s="96"/>
      <c r="BJ1369" s="96"/>
      <c r="BK1369" s="98">
        <f t="shared" si="12"/>
        <v>140481.51999999999</v>
      </c>
      <c r="BL1369" s="192"/>
      <c r="BM1369" s="202">
        <v>1</v>
      </c>
      <c r="BN1369" s="211">
        <v>121488</v>
      </c>
      <c r="BO1369" s="202" t="s">
        <v>36</v>
      </c>
    </row>
    <row r="1370" spans="1:67" x14ac:dyDescent="0.25">
      <c r="A1370" s="348"/>
      <c r="B1370" s="343"/>
      <c r="C1370" s="360"/>
      <c r="D1370" s="386"/>
      <c r="E1370" s="378"/>
      <c r="F1370" s="78" t="s">
        <v>1099</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6"/>
      <c r="AZ1370" s="96"/>
      <c r="BA1370" s="96"/>
      <c r="BB1370" s="96"/>
      <c r="BC1370" s="96"/>
      <c r="BD1370" s="96"/>
      <c r="BE1370" s="96"/>
      <c r="BF1370" s="96"/>
      <c r="BG1370" s="96"/>
      <c r="BH1370" s="96"/>
      <c r="BI1370" s="96"/>
      <c r="BJ1370" s="96"/>
      <c r="BK1370" s="98">
        <f t="shared" si="12"/>
        <v>561963.82999999996</v>
      </c>
      <c r="BL1370" s="192"/>
      <c r="BM1370" s="202">
        <v>10</v>
      </c>
      <c r="BN1370" s="211">
        <v>561963.82999999996</v>
      </c>
      <c r="BO1370" s="202" t="s">
        <v>36</v>
      </c>
    </row>
    <row r="1371" spans="1:67" x14ac:dyDescent="0.25">
      <c r="A1371" s="348"/>
      <c r="B1371" s="343"/>
      <c r="C1371" s="360"/>
      <c r="D1371" s="386"/>
      <c r="E1371" s="378"/>
      <c r="F1371" s="78" t="s">
        <v>1093</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6"/>
      <c r="AZ1371" s="96"/>
      <c r="BA1371" s="96"/>
      <c r="BB1371" s="96"/>
      <c r="BC1371" s="96"/>
      <c r="BD1371" s="96"/>
      <c r="BE1371" s="96"/>
      <c r="BF1371" s="96"/>
      <c r="BG1371" s="96"/>
      <c r="BH1371" s="96"/>
      <c r="BI1371" s="96"/>
      <c r="BJ1371" s="96"/>
      <c r="BK1371" s="98">
        <v>112400</v>
      </c>
      <c r="BL1371" s="192"/>
      <c r="BM1371" s="202"/>
      <c r="BN1371" s="211"/>
      <c r="BO1371" s="202" t="s">
        <v>641</v>
      </c>
    </row>
    <row r="1372" spans="1:67" x14ac:dyDescent="0.25">
      <c r="A1372" s="348"/>
      <c r="B1372" s="343"/>
      <c r="C1372" s="360"/>
      <c r="D1372" s="386"/>
      <c r="E1372" s="378"/>
      <c r="F1372" s="78" t="s">
        <v>1143</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6"/>
      <c r="AZ1372" s="96"/>
      <c r="BA1372" s="96"/>
      <c r="BB1372" s="96"/>
      <c r="BC1372" s="96"/>
      <c r="BD1372" s="96"/>
      <c r="BE1372" s="96"/>
      <c r="BF1372" s="96"/>
      <c r="BG1372" s="96"/>
      <c r="BH1372" s="96"/>
      <c r="BI1372" s="96"/>
      <c r="BJ1372" s="96"/>
      <c r="BK1372" s="98">
        <f t="shared" si="12"/>
        <v>284523.39</v>
      </c>
      <c r="BL1372" s="192"/>
      <c r="BM1372" s="202">
        <v>7</v>
      </c>
      <c r="BN1372" s="211">
        <v>41956</v>
      </c>
      <c r="BO1372" s="202" t="s">
        <v>642</v>
      </c>
    </row>
    <row r="1373" spans="1:67" x14ac:dyDescent="0.25">
      <c r="A1373" s="348"/>
      <c r="B1373" s="343"/>
      <c r="C1373" s="360"/>
      <c r="D1373" s="386"/>
      <c r="E1373" s="378"/>
      <c r="F1373" s="78" t="s">
        <v>1208</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6"/>
      <c r="AZ1373" s="96"/>
      <c r="BA1373" s="96"/>
      <c r="BB1373" s="96"/>
      <c r="BC1373" s="96"/>
      <c r="BD1373" s="96"/>
      <c r="BE1373" s="96"/>
      <c r="BF1373" s="96"/>
      <c r="BG1373" s="96"/>
      <c r="BH1373" s="96"/>
      <c r="BI1373" s="96"/>
      <c r="BJ1373" s="96"/>
      <c r="BK1373" s="98">
        <f t="shared" si="12"/>
        <v>210760.04</v>
      </c>
      <c r="BL1373" s="192"/>
      <c r="BM1373" s="202"/>
      <c r="BN1373" s="211"/>
      <c r="BO1373" s="202" t="s">
        <v>36</v>
      </c>
    </row>
    <row r="1374" spans="1:67" x14ac:dyDescent="0.25">
      <c r="A1374" s="349"/>
      <c r="B1374" s="344"/>
      <c r="C1374" s="361"/>
      <c r="D1374" s="386"/>
      <c r="E1374" s="379"/>
      <c r="F1374" s="78" t="s">
        <v>1346</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6"/>
      <c r="AZ1374" s="96"/>
      <c r="BA1374" s="96"/>
      <c r="BB1374" s="96"/>
      <c r="BC1374" s="96"/>
      <c r="BD1374" s="96"/>
      <c r="BE1374" s="96"/>
      <c r="BF1374" s="96"/>
      <c r="BG1374" s="96"/>
      <c r="BH1374" s="96"/>
      <c r="BI1374" s="96"/>
      <c r="BJ1374" s="96"/>
      <c r="BK1374" s="98">
        <v>112373</v>
      </c>
      <c r="BL1374" s="192"/>
      <c r="BM1374" s="202"/>
      <c r="BN1374" s="211"/>
      <c r="BO1374" s="202" t="s">
        <v>36</v>
      </c>
    </row>
    <row r="1375" spans="1:67" x14ac:dyDescent="0.25">
      <c r="A1375" s="69"/>
      <c r="B1375" s="23" t="s">
        <v>132</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107"/>
      <c r="AZ1375" s="107"/>
      <c r="BA1375" s="107"/>
      <c r="BB1375" s="107"/>
      <c r="BC1375" s="107"/>
      <c r="BD1375" s="107"/>
      <c r="BE1375" s="107"/>
      <c r="BF1375" s="107"/>
      <c r="BG1375" s="107"/>
      <c r="BH1375" s="107"/>
      <c r="BI1375" s="107"/>
      <c r="BJ1375" s="107"/>
      <c r="BK1375" s="94">
        <f>SUM(BK1367:BK1374)</f>
        <v>1886143.38</v>
      </c>
      <c r="BL1375" s="193">
        <f>BK1375/E1367</f>
        <v>0.99999794819837096</v>
      </c>
      <c r="BM1375" s="202"/>
      <c r="BN1375" s="211"/>
      <c r="BO1375" s="202"/>
    </row>
    <row r="1376" spans="1:67" ht="15" customHeight="1" x14ac:dyDescent="0.25">
      <c r="A1376" s="339">
        <v>158</v>
      </c>
      <c r="B1376" s="342" t="s">
        <v>260</v>
      </c>
      <c r="C1376" s="359" t="s">
        <v>252</v>
      </c>
      <c r="D1376" s="371" t="s">
        <v>1726</v>
      </c>
      <c r="E1376" s="365">
        <v>1173686.25</v>
      </c>
      <c r="F1376" s="7" t="s">
        <v>1093</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c r="AZ1376" s="98"/>
      <c r="BA1376" s="98"/>
      <c r="BB1376" s="98"/>
      <c r="BC1376" s="98"/>
      <c r="BD1376" s="98"/>
      <c r="BE1376" s="98"/>
      <c r="BF1376" s="98"/>
      <c r="BG1376" s="98"/>
      <c r="BH1376" s="98"/>
      <c r="BI1376" s="98"/>
      <c r="BJ1376" s="98"/>
      <c r="BK1376" s="98">
        <v>372606</v>
      </c>
      <c r="BL1376" s="192"/>
      <c r="BM1376" s="202">
        <v>6</v>
      </c>
      <c r="BN1376" s="211">
        <v>372499</v>
      </c>
      <c r="BO1376" s="202" t="s">
        <v>916</v>
      </c>
    </row>
    <row r="1377" spans="1:67" x14ac:dyDescent="0.25">
      <c r="A1377" s="340"/>
      <c r="B1377" s="343"/>
      <c r="C1377" s="360"/>
      <c r="D1377" s="375"/>
      <c r="E1377" s="366"/>
      <c r="F1377" s="7" t="s">
        <v>1148</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c r="AZ1377" s="98"/>
      <c r="BA1377" s="98"/>
      <c r="BB1377" s="98"/>
      <c r="BC1377" s="98"/>
      <c r="BD1377" s="98"/>
      <c r="BE1377" s="98"/>
      <c r="BF1377" s="98"/>
      <c r="BG1377" s="98"/>
      <c r="BH1377" s="98"/>
      <c r="BI1377" s="98"/>
      <c r="BJ1377" s="98"/>
      <c r="BK1377" s="98">
        <v>186349</v>
      </c>
      <c r="BL1377" s="192"/>
      <c r="BM1377" s="202">
        <v>8</v>
      </c>
      <c r="BN1377" s="211">
        <v>322072.94</v>
      </c>
      <c r="BO1377" s="202" t="s">
        <v>643</v>
      </c>
    </row>
    <row r="1378" spans="1:67" x14ac:dyDescent="0.25">
      <c r="A1378" s="340"/>
      <c r="B1378" s="343"/>
      <c r="C1378" s="360"/>
      <c r="D1378" s="375"/>
      <c r="E1378" s="366"/>
      <c r="F1378" s="7" t="s">
        <v>1113</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98"/>
      <c r="AZ1378" s="98"/>
      <c r="BA1378" s="98"/>
      <c r="BB1378" s="98"/>
      <c r="BC1378" s="98"/>
      <c r="BD1378" s="98"/>
      <c r="BE1378" s="98"/>
      <c r="BF1378" s="98"/>
      <c r="BG1378" s="98"/>
      <c r="BH1378" s="98"/>
      <c r="BI1378" s="98"/>
      <c r="BJ1378" s="98"/>
      <c r="BK1378" s="211">
        <v>114233</v>
      </c>
      <c r="BL1378" s="192"/>
      <c r="BM1378" s="202">
        <v>3</v>
      </c>
      <c r="BN1378" s="211">
        <v>114233</v>
      </c>
      <c r="BO1378" s="202" t="s">
        <v>644</v>
      </c>
    </row>
    <row r="1379" spans="1:67" x14ac:dyDescent="0.25">
      <c r="A1379" s="340"/>
      <c r="B1379" s="343"/>
      <c r="C1379" s="360"/>
      <c r="D1379" s="375"/>
      <c r="E1379" s="366"/>
      <c r="F1379" s="7" t="s">
        <v>1214</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c r="AZ1379" s="98"/>
      <c r="BA1379" s="98"/>
      <c r="BB1379" s="98"/>
      <c r="BC1379" s="98"/>
      <c r="BD1379" s="98"/>
      <c r="BE1379" s="98"/>
      <c r="BF1379" s="98"/>
      <c r="BG1379" s="98"/>
      <c r="BH1379" s="98"/>
      <c r="BI1379" s="98"/>
      <c r="BJ1379" s="98"/>
      <c r="BK1379" s="98">
        <f>SUM(G1379:N1379)</f>
        <v>18630.29</v>
      </c>
      <c r="BL1379" s="192"/>
      <c r="BM1379" s="202">
        <v>1</v>
      </c>
      <c r="BN1379" s="211">
        <v>18624</v>
      </c>
      <c r="BO1379" s="202" t="s">
        <v>645</v>
      </c>
    </row>
    <row r="1380" spans="1:67" x14ac:dyDescent="0.25">
      <c r="A1380" s="340"/>
      <c r="B1380" s="343"/>
      <c r="C1380" s="360"/>
      <c r="D1380" s="375"/>
      <c r="E1380" s="366"/>
      <c r="F1380" s="7" t="s">
        <v>1099</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98"/>
      <c r="AZ1380" s="98"/>
      <c r="BA1380" s="98"/>
      <c r="BB1380" s="98"/>
      <c r="BC1380" s="98"/>
      <c r="BD1380" s="98"/>
      <c r="BE1380" s="98"/>
      <c r="BF1380" s="98"/>
      <c r="BG1380" s="98"/>
      <c r="BH1380" s="98"/>
      <c r="BI1380" s="98"/>
      <c r="BJ1380" s="98"/>
      <c r="BK1380" s="211">
        <v>55800</v>
      </c>
      <c r="BL1380" s="192"/>
      <c r="BM1380" s="202">
        <v>1</v>
      </c>
      <c r="BN1380" s="211">
        <v>55800</v>
      </c>
      <c r="BO1380" s="202"/>
    </row>
    <row r="1381" spans="1:67" x14ac:dyDescent="0.25">
      <c r="A1381" s="340"/>
      <c r="B1381" s="343"/>
      <c r="C1381" s="360"/>
      <c r="D1381" s="375"/>
      <c r="E1381" s="366"/>
      <c r="F1381" s="7" t="s">
        <v>1121</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c r="AZ1381" s="98"/>
      <c r="BA1381" s="98"/>
      <c r="BB1381" s="98"/>
      <c r="BC1381" s="98"/>
      <c r="BD1381" s="98"/>
      <c r="BE1381" s="98"/>
      <c r="BF1381" s="98"/>
      <c r="BG1381" s="98"/>
      <c r="BH1381" s="98"/>
      <c r="BI1381" s="98"/>
      <c r="BJ1381" s="98"/>
      <c r="BK1381" s="98">
        <v>130479.98</v>
      </c>
      <c r="BL1381" s="192"/>
      <c r="BM1381" s="202"/>
      <c r="BN1381" s="211"/>
      <c r="BO1381" s="202"/>
    </row>
    <row r="1382" spans="1:67" x14ac:dyDescent="0.25">
      <c r="A1382" s="340"/>
      <c r="B1382" s="343"/>
      <c r="C1382" s="360"/>
      <c r="D1382" s="375"/>
      <c r="E1382" s="366"/>
      <c r="F1382" s="7" t="s">
        <v>1120</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c r="AZ1382" s="98"/>
      <c r="BA1382" s="98"/>
      <c r="BB1382" s="98"/>
      <c r="BC1382" s="98"/>
      <c r="BD1382" s="98"/>
      <c r="BE1382" s="98"/>
      <c r="BF1382" s="98"/>
      <c r="BG1382" s="98"/>
      <c r="BH1382" s="98"/>
      <c r="BI1382" s="98"/>
      <c r="BJ1382" s="98"/>
      <c r="BK1382" s="98">
        <f>T1382+BN1382</f>
        <v>50629</v>
      </c>
      <c r="BL1382" s="192"/>
      <c r="BM1382" s="202">
        <v>3</v>
      </c>
      <c r="BN1382" s="211">
        <v>29540</v>
      </c>
      <c r="BO1382" s="202"/>
    </row>
    <row r="1383" spans="1:67" x14ac:dyDescent="0.25">
      <c r="A1383" s="341"/>
      <c r="B1383" s="344"/>
      <c r="C1383" s="361"/>
      <c r="D1383" s="376"/>
      <c r="E1383" s="367"/>
      <c r="F1383" s="7" t="s">
        <v>1102</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c r="AZ1383" s="98"/>
      <c r="BA1383" s="98"/>
      <c r="BB1383" s="98"/>
      <c r="BC1383" s="98"/>
      <c r="BD1383" s="98"/>
      <c r="BE1383" s="98"/>
      <c r="BF1383" s="98"/>
      <c r="BG1383" s="98"/>
      <c r="BH1383" s="98"/>
      <c r="BI1383" s="98"/>
      <c r="BJ1383" s="98"/>
      <c r="BK1383" s="98">
        <v>242193.76</v>
      </c>
      <c r="BL1383" s="192"/>
      <c r="BM1383" s="202"/>
      <c r="BN1383" s="211"/>
      <c r="BO1383" s="202"/>
    </row>
    <row r="1384" spans="1:67" x14ac:dyDescent="0.25">
      <c r="A1384" s="69"/>
      <c r="B1384" s="23" t="s">
        <v>132</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107"/>
      <c r="AZ1384" s="107"/>
      <c r="BA1384" s="107"/>
      <c r="BB1384" s="107"/>
      <c r="BC1384" s="107"/>
      <c r="BD1384" s="107"/>
      <c r="BE1384" s="107"/>
      <c r="BF1384" s="107"/>
      <c r="BG1384" s="107"/>
      <c r="BH1384" s="107"/>
      <c r="BI1384" s="107"/>
      <c r="BJ1384" s="107"/>
      <c r="BK1384" s="94">
        <f>SUM(BK1376:BK1383)</f>
        <v>1170921.03</v>
      </c>
      <c r="BL1384" s="193">
        <f>BK1384/E1376</f>
        <v>0.99764398705361002</v>
      </c>
      <c r="BM1384" s="202"/>
      <c r="BN1384" s="211"/>
      <c r="BO1384" s="202"/>
    </row>
    <row r="1385" spans="1:67" ht="15" customHeight="1" x14ac:dyDescent="0.25">
      <c r="A1385" s="339">
        <v>159</v>
      </c>
      <c r="B1385" s="342" t="s">
        <v>262</v>
      </c>
      <c r="C1385" s="359" t="s">
        <v>263</v>
      </c>
      <c r="D1385" s="371" t="s">
        <v>1724</v>
      </c>
      <c r="E1385" s="365">
        <v>924105.32000000007</v>
      </c>
      <c r="F1385" s="7" t="s">
        <v>261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c r="AZ1385" s="98"/>
      <c r="BA1385" s="98"/>
      <c r="BB1385" s="98"/>
      <c r="BC1385" s="98"/>
      <c r="BD1385" s="98"/>
      <c r="BE1385" s="98"/>
      <c r="BF1385" s="98"/>
      <c r="BG1385" s="98"/>
      <c r="BH1385" s="98"/>
      <c r="BI1385" s="98"/>
      <c r="BJ1385" s="98"/>
      <c r="BK1385" s="98">
        <v>400000</v>
      </c>
      <c r="BL1385" s="192"/>
      <c r="BM1385" s="202">
        <v>9</v>
      </c>
      <c r="BN1385" s="211">
        <v>440000</v>
      </c>
      <c r="BO1385" s="202" t="s">
        <v>699</v>
      </c>
    </row>
    <row r="1386" spans="1:67" x14ac:dyDescent="0.25">
      <c r="A1386" s="340"/>
      <c r="B1386" s="343"/>
      <c r="C1386" s="360"/>
      <c r="D1386" s="360"/>
      <c r="E1386" s="366"/>
      <c r="F1386" s="7" t="s">
        <v>1286</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c r="AZ1386" s="98"/>
      <c r="BA1386" s="98"/>
      <c r="BB1386" s="98"/>
      <c r="BC1386" s="98"/>
      <c r="BD1386" s="98"/>
      <c r="BE1386" s="98"/>
      <c r="BF1386" s="98"/>
      <c r="BG1386" s="98"/>
      <c r="BH1386" s="98"/>
      <c r="BI1386" s="98"/>
      <c r="BJ1386" s="98"/>
      <c r="BK1386" s="98">
        <v>324105.32</v>
      </c>
      <c r="BL1386" s="192"/>
      <c r="BM1386" s="202">
        <v>5</v>
      </c>
      <c r="BN1386" s="211">
        <v>320615</v>
      </c>
      <c r="BO1386" s="202"/>
    </row>
    <row r="1387" spans="1:67" ht="15" customHeight="1" x14ac:dyDescent="0.25">
      <c r="A1387" s="340"/>
      <c r="B1387" s="343"/>
      <c r="C1387" s="360"/>
      <c r="D1387" s="360"/>
      <c r="E1387" s="366"/>
      <c r="F1387" s="7" t="s">
        <v>1212</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c r="AZ1387" s="98"/>
      <c r="BA1387" s="98"/>
      <c r="BB1387" s="98"/>
      <c r="BC1387" s="98"/>
      <c r="BD1387" s="98"/>
      <c r="BE1387" s="98"/>
      <c r="BF1387" s="98"/>
      <c r="BG1387" s="98"/>
      <c r="BH1387" s="98"/>
      <c r="BI1387" s="98"/>
      <c r="BJ1387" s="98"/>
      <c r="BK1387" s="98">
        <v>80000</v>
      </c>
      <c r="BL1387" s="192"/>
      <c r="BM1387" s="202"/>
      <c r="BN1387" s="211"/>
      <c r="BO1387" s="202" t="s">
        <v>700</v>
      </c>
    </row>
    <row r="1388" spans="1:67" ht="15" customHeight="1" x14ac:dyDescent="0.25">
      <c r="A1388" s="341"/>
      <c r="B1388" s="344"/>
      <c r="C1388" s="361"/>
      <c r="D1388" s="361"/>
      <c r="E1388" s="367"/>
      <c r="F1388" s="7" t="s">
        <v>1099</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c r="AZ1388" s="98"/>
      <c r="BA1388" s="98"/>
      <c r="BB1388" s="98"/>
      <c r="BC1388" s="98"/>
      <c r="BD1388" s="98"/>
      <c r="BE1388" s="98"/>
      <c r="BF1388" s="98"/>
      <c r="BG1388" s="98"/>
      <c r="BH1388" s="98"/>
      <c r="BI1388" s="98"/>
      <c r="BJ1388" s="98"/>
      <c r="BK1388" s="98">
        <v>120000</v>
      </c>
      <c r="BL1388" s="192"/>
      <c r="BM1388" s="202">
        <v>3</v>
      </c>
      <c r="BN1388" s="211">
        <v>58632</v>
      </c>
      <c r="BO1388" s="202"/>
    </row>
    <row r="1389" spans="1:67" x14ac:dyDescent="0.25">
      <c r="A1389" s="69"/>
      <c r="B1389" s="23" t="s">
        <v>132</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107"/>
      <c r="AZ1389" s="107"/>
      <c r="BA1389" s="107"/>
      <c r="BB1389" s="107"/>
      <c r="BC1389" s="107"/>
      <c r="BD1389" s="107"/>
      <c r="BE1389" s="107"/>
      <c r="BF1389" s="107"/>
      <c r="BG1389" s="107"/>
      <c r="BH1389" s="107"/>
      <c r="BI1389" s="107"/>
      <c r="BJ1389" s="107"/>
      <c r="BK1389" s="94">
        <f>SUM(BK1385:BK1388)</f>
        <v>924105.32000000007</v>
      </c>
      <c r="BL1389" s="193">
        <f>BK1389/E1385</f>
        <v>1</v>
      </c>
      <c r="BM1389" s="202"/>
      <c r="BN1389" s="211"/>
      <c r="BO1389" s="202"/>
    </row>
    <row r="1390" spans="1:67" ht="15" customHeight="1" x14ac:dyDescent="0.25">
      <c r="A1390" s="339">
        <v>160</v>
      </c>
      <c r="B1390" s="342" t="s">
        <v>264</v>
      </c>
      <c r="C1390" s="359" t="s">
        <v>263</v>
      </c>
      <c r="D1390" s="371" t="s">
        <v>1725</v>
      </c>
      <c r="E1390" s="365">
        <v>1649688.25</v>
      </c>
      <c r="F1390" s="7" t="s">
        <v>261</v>
      </c>
      <c r="G1390" s="96"/>
      <c r="H1390" s="98" t="s">
        <v>1723</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c r="AZ1390" s="98"/>
      <c r="BA1390" s="98"/>
      <c r="BB1390" s="98"/>
      <c r="BC1390" s="98"/>
      <c r="BD1390" s="98"/>
      <c r="BE1390" s="98"/>
      <c r="BF1390" s="98"/>
      <c r="BG1390" s="98"/>
      <c r="BH1390" s="98"/>
      <c r="BI1390" s="98"/>
      <c r="BJ1390" s="98"/>
      <c r="BK1390" s="98">
        <f>SUM(G1390:N1390)</f>
        <v>590000</v>
      </c>
      <c r="BL1390" s="192"/>
      <c r="BM1390" s="202">
        <v>11</v>
      </c>
      <c r="BN1390" s="211">
        <v>590000</v>
      </c>
      <c r="BO1390" s="202" t="s">
        <v>842</v>
      </c>
    </row>
    <row r="1391" spans="1:67" ht="15" customHeight="1" x14ac:dyDescent="0.25">
      <c r="A1391" s="340"/>
      <c r="B1391" s="343"/>
      <c r="C1391" s="360"/>
      <c r="D1391" s="360"/>
      <c r="E1391" s="366"/>
      <c r="F1391" s="7" t="s">
        <v>1286</v>
      </c>
      <c r="G1391" s="96"/>
      <c r="H1391" s="98" t="s">
        <v>1723</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c r="AZ1391" s="98"/>
      <c r="BA1391" s="98"/>
      <c r="BB1391" s="98"/>
      <c r="BC1391" s="98"/>
      <c r="BD1391" s="98"/>
      <c r="BE1391" s="98"/>
      <c r="BF1391" s="98"/>
      <c r="BG1391" s="98"/>
      <c r="BH1391" s="98"/>
      <c r="BI1391" s="98"/>
      <c r="BJ1391" s="98"/>
      <c r="BK1391" s="98">
        <f>SUM(G1391:N1391)</f>
        <v>589688.25</v>
      </c>
      <c r="BL1391" s="192"/>
      <c r="BM1391" s="202">
        <v>13</v>
      </c>
      <c r="BN1391" s="211">
        <v>589659.30000000005</v>
      </c>
      <c r="BO1391" s="202"/>
    </row>
    <row r="1392" spans="1:67" x14ac:dyDescent="0.25">
      <c r="A1392" s="340"/>
      <c r="B1392" s="343"/>
      <c r="C1392" s="360"/>
      <c r="D1392" s="360"/>
      <c r="E1392" s="366"/>
      <c r="F1392" s="7" t="s">
        <v>1212</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c r="AZ1392" s="98"/>
      <c r="BA1392" s="98"/>
      <c r="BB1392" s="98"/>
      <c r="BC1392" s="98"/>
      <c r="BD1392" s="98"/>
      <c r="BE1392" s="98"/>
      <c r="BF1392" s="98"/>
      <c r="BG1392" s="98"/>
      <c r="BH1392" s="98"/>
      <c r="BI1392" s="98"/>
      <c r="BJ1392" s="98"/>
      <c r="BK1392" s="98">
        <f>SUM(G1392:N1392)</f>
        <v>270000</v>
      </c>
      <c r="BL1392" s="192"/>
      <c r="BM1392" s="202">
        <v>3</v>
      </c>
      <c r="BN1392" s="211">
        <v>119462</v>
      </c>
      <c r="BO1392" s="202" t="s">
        <v>889</v>
      </c>
    </row>
    <row r="1393" spans="1:67" x14ac:dyDescent="0.25">
      <c r="A1393" s="340"/>
      <c r="B1393" s="343"/>
      <c r="C1393" s="360"/>
      <c r="D1393" s="360"/>
      <c r="E1393" s="366"/>
      <c r="F1393" s="7" t="s">
        <v>1099</v>
      </c>
      <c r="G1393" s="96"/>
      <c r="H1393" s="98"/>
      <c r="I1393" s="98"/>
      <c r="J1393" s="98"/>
      <c r="K1393" s="98" t="s">
        <v>1723</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c r="AZ1393" s="98"/>
      <c r="BA1393" s="98"/>
      <c r="BB1393" s="98"/>
      <c r="BC1393" s="98"/>
      <c r="BD1393" s="98"/>
      <c r="BE1393" s="98"/>
      <c r="BF1393" s="98"/>
      <c r="BG1393" s="98"/>
      <c r="BH1393" s="98"/>
      <c r="BI1393" s="98"/>
      <c r="BJ1393" s="98"/>
      <c r="BK1393" s="98">
        <v>100000</v>
      </c>
      <c r="BL1393" s="192"/>
      <c r="BM1393" s="202">
        <v>1</v>
      </c>
      <c r="BN1393" s="211">
        <v>100000</v>
      </c>
      <c r="BO1393" s="202"/>
    </row>
    <row r="1394" spans="1:67" x14ac:dyDescent="0.25">
      <c r="A1394" s="242"/>
      <c r="B1394" s="210"/>
      <c r="C1394" s="139"/>
      <c r="D1394" s="216"/>
      <c r="E1394" s="142"/>
      <c r="F1394" s="77" t="s">
        <v>1093</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c r="AZ1394" s="98"/>
      <c r="BA1394" s="98"/>
      <c r="BB1394" s="98"/>
      <c r="BC1394" s="98"/>
      <c r="BD1394" s="98"/>
      <c r="BE1394" s="98"/>
      <c r="BF1394" s="98"/>
      <c r="BG1394" s="98"/>
      <c r="BH1394" s="98"/>
      <c r="BI1394" s="98"/>
      <c r="BJ1394" s="98"/>
      <c r="BK1394" s="98">
        <v>100000</v>
      </c>
      <c r="BL1394" s="192"/>
      <c r="BM1394" s="202"/>
      <c r="BN1394" s="211"/>
      <c r="BO1394" s="202"/>
    </row>
    <row r="1395" spans="1:67" x14ac:dyDescent="0.25">
      <c r="A1395" s="11"/>
      <c r="B1395" s="16" t="s">
        <v>132</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107"/>
      <c r="AZ1395" s="107"/>
      <c r="BA1395" s="107"/>
      <c r="BB1395" s="107"/>
      <c r="BC1395" s="107"/>
      <c r="BD1395" s="107"/>
      <c r="BE1395" s="107"/>
      <c r="BF1395" s="107"/>
      <c r="BG1395" s="107"/>
      <c r="BH1395" s="107"/>
      <c r="BI1395" s="107"/>
      <c r="BJ1395" s="107"/>
      <c r="BK1395" s="94">
        <f>SUM(BK1390:BK1394)</f>
        <v>1649688.25</v>
      </c>
      <c r="BL1395" s="193">
        <f>BK1395/E1390</f>
        <v>1</v>
      </c>
      <c r="BM1395" s="202"/>
      <c r="BN1395" s="211"/>
      <c r="BO1395" s="202"/>
    </row>
    <row r="1396" spans="1:67" x14ac:dyDescent="0.25">
      <c r="A1396" s="339">
        <v>161</v>
      </c>
      <c r="B1396" s="342" t="s">
        <v>265</v>
      </c>
      <c r="C1396" s="359" t="s">
        <v>266</v>
      </c>
      <c r="D1396" s="371" t="s">
        <v>682</v>
      </c>
      <c r="E1396" s="180"/>
      <c r="F1396" s="7" t="s">
        <v>1088</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6"/>
      <c r="AZ1396" s="96"/>
      <c r="BA1396" s="96"/>
      <c r="BB1396" s="96"/>
      <c r="BC1396" s="96"/>
      <c r="BD1396" s="96"/>
      <c r="BE1396" s="96"/>
      <c r="BF1396" s="96"/>
      <c r="BG1396" s="96"/>
      <c r="BH1396" s="96"/>
      <c r="BI1396" s="96"/>
      <c r="BJ1396" s="96"/>
      <c r="BK1396" s="98">
        <v>240000</v>
      </c>
      <c r="BL1396" s="192"/>
      <c r="BM1396" s="202">
        <v>5</v>
      </c>
      <c r="BN1396" s="211">
        <v>147616</v>
      </c>
      <c r="BO1396" s="202"/>
    </row>
    <row r="1397" spans="1:67" x14ac:dyDescent="0.25">
      <c r="A1397" s="340"/>
      <c r="B1397" s="343"/>
      <c r="C1397" s="360"/>
      <c r="D1397" s="498"/>
      <c r="E1397" s="142">
        <v>1089204.06</v>
      </c>
      <c r="F1397" s="7" t="s">
        <v>1286</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6"/>
      <c r="AZ1397" s="96"/>
      <c r="BA1397" s="96"/>
      <c r="BB1397" s="96"/>
      <c r="BC1397" s="96"/>
      <c r="BD1397" s="96"/>
      <c r="BE1397" s="96"/>
      <c r="BF1397" s="96"/>
      <c r="BG1397" s="96"/>
      <c r="BH1397" s="96"/>
      <c r="BI1397" s="96"/>
      <c r="BJ1397" s="96"/>
      <c r="BK1397" s="98">
        <v>24000</v>
      </c>
      <c r="BL1397" s="192"/>
      <c r="BM1397" s="202"/>
      <c r="BN1397" s="211"/>
      <c r="BO1397" s="202"/>
    </row>
    <row r="1398" spans="1:67" x14ac:dyDescent="0.25">
      <c r="A1398" s="341"/>
      <c r="B1398" s="344"/>
      <c r="C1398" s="361"/>
      <c r="D1398" s="499"/>
      <c r="E1398" s="17"/>
      <c r="F1398" s="7" t="s">
        <v>833</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6"/>
      <c r="AZ1398" s="96"/>
      <c r="BA1398" s="96"/>
      <c r="BB1398" s="96"/>
      <c r="BC1398" s="96"/>
      <c r="BD1398" s="96"/>
      <c r="BE1398" s="96"/>
      <c r="BF1398" s="96"/>
      <c r="BG1398" s="96"/>
      <c r="BH1398" s="96"/>
      <c r="BI1398" s="96"/>
      <c r="BJ1398" s="96"/>
      <c r="BK1398" s="98">
        <v>20000</v>
      </c>
      <c r="BL1398" s="192"/>
      <c r="BM1398" s="202"/>
      <c r="BN1398" s="211"/>
      <c r="BO1398" s="202" t="s">
        <v>360</v>
      </c>
    </row>
    <row r="1399" spans="1:67" x14ac:dyDescent="0.25">
      <c r="A1399" s="209"/>
      <c r="B1399" s="210"/>
      <c r="C1399" s="139"/>
      <c r="D1399" s="243"/>
      <c r="E1399" s="216"/>
      <c r="F1399" s="77" t="s">
        <v>1190</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6"/>
      <c r="AZ1399" s="96"/>
      <c r="BA1399" s="96"/>
      <c r="BB1399" s="96"/>
      <c r="BC1399" s="96"/>
      <c r="BD1399" s="96"/>
      <c r="BE1399" s="96"/>
      <c r="BF1399" s="96"/>
      <c r="BG1399" s="96"/>
      <c r="BH1399" s="96"/>
      <c r="BI1399" s="96"/>
      <c r="BJ1399" s="96"/>
      <c r="BK1399" s="98">
        <v>319677.40000000002</v>
      </c>
      <c r="BL1399" s="192"/>
      <c r="BM1399" s="202">
        <v>3</v>
      </c>
      <c r="BN1399" s="211">
        <v>157430.20000000001</v>
      </c>
      <c r="BO1399" s="202"/>
    </row>
    <row r="1400" spans="1:67" x14ac:dyDescent="0.25">
      <c r="A1400" s="209"/>
      <c r="B1400" s="210"/>
      <c r="C1400" s="139"/>
      <c r="D1400" s="243"/>
      <c r="E1400" s="216"/>
      <c r="F1400" s="77" t="s">
        <v>1216</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6"/>
      <c r="AZ1400" s="96"/>
      <c r="BA1400" s="96"/>
      <c r="BB1400" s="96"/>
      <c r="BC1400" s="96"/>
      <c r="BD1400" s="96"/>
      <c r="BE1400" s="96"/>
      <c r="BF1400" s="96"/>
      <c r="BG1400" s="96"/>
      <c r="BH1400" s="96"/>
      <c r="BI1400" s="96"/>
      <c r="BJ1400" s="96"/>
      <c r="BK1400" s="98">
        <v>21734.240000000002</v>
      </c>
      <c r="BL1400" s="192"/>
      <c r="BM1400" s="202"/>
      <c r="BN1400" s="211"/>
      <c r="BO1400" s="202"/>
    </row>
    <row r="1401" spans="1:67" x14ac:dyDescent="0.25">
      <c r="A1401" s="209"/>
      <c r="B1401" s="210"/>
      <c r="C1401" s="139"/>
      <c r="D1401" s="243"/>
      <c r="E1401" s="216"/>
      <c r="F1401" s="77" t="s">
        <v>733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6"/>
      <c r="AZ1401" s="96"/>
      <c r="BA1401" s="96"/>
      <c r="BB1401" s="96"/>
      <c r="BC1401" s="96"/>
      <c r="BD1401" s="96"/>
      <c r="BE1401" s="96"/>
      <c r="BF1401" s="96"/>
      <c r="BG1401" s="96"/>
      <c r="BH1401" s="96"/>
      <c r="BI1401" s="96"/>
      <c r="BJ1401" s="96"/>
      <c r="BK1401" s="98">
        <v>13792</v>
      </c>
      <c r="BL1401" s="192"/>
      <c r="BM1401" s="202"/>
      <c r="BN1401" s="211"/>
      <c r="BO1401" s="202"/>
    </row>
    <row r="1402" spans="1:67" s="213" customFormat="1" x14ac:dyDescent="0.25">
      <c r="A1402" s="209"/>
      <c r="B1402" s="210"/>
      <c r="C1402" s="139"/>
      <c r="D1402" s="243"/>
      <c r="E1402" s="216"/>
      <c r="F1402" s="77" t="s">
        <v>1321</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6"/>
      <c r="AZ1402" s="96"/>
      <c r="BA1402" s="96"/>
      <c r="BB1402" s="96"/>
      <c r="BC1402" s="96"/>
      <c r="BD1402" s="96"/>
      <c r="BE1402" s="96"/>
      <c r="BF1402" s="96"/>
      <c r="BG1402" s="96"/>
      <c r="BH1402" s="96"/>
      <c r="BI1402" s="96"/>
      <c r="BJ1402" s="96"/>
      <c r="BK1402" s="98">
        <v>200000</v>
      </c>
      <c r="BL1402" s="192"/>
      <c r="BM1402" s="212">
        <v>4</v>
      </c>
      <c r="BN1402" s="227">
        <v>200000</v>
      </c>
      <c r="BO1402" s="212" t="s">
        <v>361</v>
      </c>
    </row>
    <row r="1403" spans="1:67" x14ac:dyDescent="0.25">
      <c r="A1403" s="209"/>
      <c r="B1403" s="210"/>
      <c r="C1403" s="139"/>
      <c r="D1403" s="243"/>
      <c r="E1403" s="216"/>
      <c r="F1403" s="77" t="s">
        <v>1092</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6"/>
      <c r="AZ1403" s="96"/>
      <c r="BA1403" s="96"/>
      <c r="BB1403" s="96"/>
      <c r="BC1403" s="96"/>
      <c r="BD1403" s="96"/>
      <c r="BE1403" s="96"/>
      <c r="BF1403" s="96"/>
      <c r="BG1403" s="96"/>
      <c r="BH1403" s="96"/>
      <c r="BI1403" s="96"/>
      <c r="BJ1403" s="96"/>
      <c r="BK1403" s="98">
        <v>250000</v>
      </c>
      <c r="BL1403" s="192"/>
      <c r="BM1403" s="202">
        <v>4</v>
      </c>
      <c r="BN1403" s="211">
        <v>248672</v>
      </c>
      <c r="BO1403" s="202" t="s">
        <v>362</v>
      </c>
    </row>
    <row r="1404" spans="1:67" x14ac:dyDescent="0.25">
      <c r="A1404" s="69"/>
      <c r="B1404" s="23" t="s">
        <v>132</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107"/>
      <c r="AZ1404" s="107"/>
      <c r="BA1404" s="107"/>
      <c r="BB1404" s="107"/>
      <c r="BC1404" s="107"/>
      <c r="BD1404" s="107"/>
      <c r="BE1404" s="107"/>
      <c r="BF1404" s="107"/>
      <c r="BG1404" s="107"/>
      <c r="BH1404" s="107"/>
      <c r="BI1404" s="107"/>
      <c r="BJ1404" s="107"/>
      <c r="BK1404" s="94">
        <f>SUM(BK1396:BK1403)</f>
        <v>1089203.6400000001</v>
      </c>
      <c r="BL1404" s="193">
        <f>BK1404/E1397</f>
        <v>0.99999961439732432</v>
      </c>
      <c r="BM1404" s="202"/>
      <c r="BN1404" s="211"/>
      <c r="BO1404" s="202"/>
    </row>
    <row r="1405" spans="1:67" x14ac:dyDescent="0.25">
      <c r="A1405" s="339">
        <v>162</v>
      </c>
      <c r="B1405" s="342" t="s">
        <v>267</v>
      </c>
      <c r="C1405" s="359" t="s">
        <v>268</v>
      </c>
      <c r="D1405" s="371" t="s">
        <v>681</v>
      </c>
      <c r="E1405" s="365">
        <v>1804563.47</v>
      </c>
      <c r="F1405" s="7" t="s">
        <v>1088</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6"/>
      <c r="AZ1405" s="96"/>
      <c r="BA1405" s="96"/>
      <c r="BB1405" s="96"/>
      <c r="BC1405" s="96"/>
      <c r="BD1405" s="96"/>
      <c r="BE1405" s="96"/>
      <c r="BF1405" s="96"/>
      <c r="BG1405" s="96"/>
      <c r="BH1405" s="96"/>
      <c r="BI1405" s="96"/>
      <c r="BJ1405" s="96"/>
      <c r="BK1405" s="98">
        <v>370000</v>
      </c>
      <c r="BL1405" s="192"/>
      <c r="BM1405" s="202">
        <v>9</v>
      </c>
      <c r="BN1405" s="211">
        <v>330988</v>
      </c>
      <c r="BO1405" s="202" t="s">
        <v>646</v>
      </c>
    </row>
    <row r="1406" spans="1:67" x14ac:dyDescent="0.25">
      <c r="A1406" s="340"/>
      <c r="B1406" s="343"/>
      <c r="C1406" s="360"/>
      <c r="D1406" s="498"/>
      <c r="E1406" s="366"/>
      <c r="F1406" s="7" t="s">
        <v>1286</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6"/>
      <c r="AZ1406" s="96"/>
      <c r="BA1406" s="96"/>
      <c r="BB1406" s="96"/>
      <c r="BC1406" s="96"/>
      <c r="BD1406" s="96"/>
      <c r="BE1406" s="96"/>
      <c r="BF1406" s="96"/>
      <c r="BG1406" s="96"/>
      <c r="BH1406" s="96"/>
      <c r="BI1406" s="96"/>
      <c r="BJ1406" s="96"/>
      <c r="BK1406" s="98">
        <v>70000</v>
      </c>
      <c r="BL1406" s="192"/>
      <c r="BM1406" s="202"/>
      <c r="BN1406" s="211"/>
      <c r="BO1406" s="202"/>
    </row>
    <row r="1407" spans="1:67" x14ac:dyDescent="0.25">
      <c r="A1407" s="341"/>
      <c r="B1407" s="344"/>
      <c r="C1407" s="361"/>
      <c r="D1407" s="499"/>
      <c r="E1407" s="367"/>
      <c r="F1407" s="7" t="s">
        <v>833</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6"/>
      <c r="AZ1407" s="96"/>
      <c r="BA1407" s="96"/>
      <c r="BB1407" s="96"/>
      <c r="BC1407" s="96"/>
      <c r="BD1407" s="96"/>
      <c r="BE1407" s="96"/>
      <c r="BF1407" s="96"/>
      <c r="BG1407" s="96"/>
      <c r="BH1407" s="96"/>
      <c r="BI1407" s="96"/>
      <c r="BJ1407" s="96"/>
      <c r="BK1407" s="98">
        <v>20000</v>
      </c>
      <c r="BL1407" s="192"/>
      <c r="BM1407" s="202"/>
      <c r="BN1407" s="211"/>
      <c r="BO1407" s="202" t="s">
        <v>647</v>
      </c>
    </row>
    <row r="1408" spans="1:67" x14ac:dyDescent="0.25">
      <c r="A1408" s="209"/>
      <c r="B1408" s="210"/>
      <c r="C1408" s="139"/>
      <c r="D1408" s="243"/>
      <c r="E1408" s="217"/>
      <c r="F1408" s="77" t="s">
        <v>1190</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6"/>
      <c r="AZ1408" s="96"/>
      <c r="BA1408" s="96"/>
      <c r="BB1408" s="96"/>
      <c r="BC1408" s="96"/>
      <c r="BD1408" s="96"/>
      <c r="BE1408" s="96"/>
      <c r="BF1408" s="96"/>
      <c r="BG1408" s="96"/>
      <c r="BH1408" s="96"/>
      <c r="BI1408" s="96"/>
      <c r="BJ1408" s="96"/>
      <c r="BK1408" s="98">
        <v>503702.74</v>
      </c>
      <c r="BL1408" s="192"/>
      <c r="BM1408" s="202">
        <v>1</v>
      </c>
      <c r="BN1408" s="211">
        <v>74671.28</v>
      </c>
      <c r="BO1408" s="202"/>
    </row>
    <row r="1409" spans="1:67" x14ac:dyDescent="0.25">
      <c r="A1409" s="209"/>
      <c r="B1409" s="210"/>
      <c r="C1409" s="139"/>
      <c r="D1409" s="243"/>
      <c r="E1409" s="217"/>
      <c r="F1409" s="77" t="s">
        <v>1143</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6"/>
      <c r="AZ1409" s="96"/>
      <c r="BA1409" s="96"/>
      <c r="BB1409" s="96"/>
      <c r="BC1409" s="96"/>
      <c r="BD1409" s="96"/>
      <c r="BE1409" s="96"/>
      <c r="BF1409" s="96"/>
      <c r="BG1409" s="96"/>
      <c r="BH1409" s="96"/>
      <c r="BI1409" s="96"/>
      <c r="BJ1409" s="96"/>
      <c r="BK1409" s="98">
        <v>40860.720000000001</v>
      </c>
      <c r="BL1409" s="192"/>
      <c r="BM1409" s="202"/>
      <c r="BN1409" s="211"/>
      <c r="BO1409" s="202"/>
    </row>
    <row r="1410" spans="1:67" x14ac:dyDescent="0.25">
      <c r="A1410" s="209"/>
      <c r="B1410" s="210"/>
      <c r="C1410" s="139"/>
      <c r="D1410" s="243"/>
      <c r="E1410" s="217"/>
      <c r="F1410" s="77" t="s">
        <v>1092</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6"/>
      <c r="AZ1410" s="96"/>
      <c r="BA1410" s="96"/>
      <c r="BB1410" s="96"/>
      <c r="BC1410" s="96"/>
      <c r="BD1410" s="96"/>
      <c r="BE1410" s="96"/>
      <c r="BF1410" s="96"/>
      <c r="BG1410" s="96"/>
      <c r="BH1410" s="96"/>
      <c r="BI1410" s="96"/>
      <c r="BJ1410" s="96"/>
      <c r="BK1410" s="98">
        <v>500000</v>
      </c>
      <c r="BL1410" s="192"/>
      <c r="BM1410" s="202">
        <v>5</v>
      </c>
      <c r="BN1410" s="211">
        <v>499455.03</v>
      </c>
      <c r="BO1410" s="202" t="s">
        <v>779</v>
      </c>
    </row>
    <row r="1411" spans="1:67" x14ac:dyDescent="0.25">
      <c r="A1411" s="209"/>
      <c r="B1411" s="210"/>
      <c r="C1411" s="139"/>
      <c r="D1411" s="243"/>
      <c r="E1411" s="217"/>
      <c r="F1411" s="77" t="s">
        <v>1175</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6"/>
      <c r="AZ1411" s="96"/>
      <c r="BA1411" s="96"/>
      <c r="BB1411" s="96"/>
      <c r="BC1411" s="96"/>
      <c r="BD1411" s="96"/>
      <c r="BE1411" s="96"/>
      <c r="BF1411" s="96"/>
      <c r="BG1411" s="96"/>
      <c r="BH1411" s="96"/>
      <c r="BI1411" s="96"/>
      <c r="BJ1411" s="96"/>
      <c r="BK1411" s="98">
        <v>300000</v>
      </c>
      <c r="BL1411" s="192"/>
      <c r="BM1411" s="202">
        <v>5</v>
      </c>
      <c r="BN1411" s="211">
        <v>250000</v>
      </c>
      <c r="BO1411" s="202" t="s">
        <v>37</v>
      </c>
    </row>
    <row r="1412" spans="1:67" x14ac:dyDescent="0.25">
      <c r="A1412" s="69"/>
      <c r="B1412" s="23" t="s">
        <v>132</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107"/>
      <c r="AZ1412" s="107"/>
      <c r="BA1412" s="107"/>
      <c r="BB1412" s="107"/>
      <c r="BC1412" s="107"/>
      <c r="BD1412" s="107"/>
      <c r="BE1412" s="107"/>
      <c r="BF1412" s="107"/>
      <c r="BG1412" s="107"/>
      <c r="BH1412" s="107"/>
      <c r="BI1412" s="107"/>
      <c r="BJ1412" s="107"/>
      <c r="BK1412" s="94">
        <f>SUM(BK1405:BK1411)</f>
        <v>1804563.46</v>
      </c>
      <c r="BL1412" s="193">
        <f>BK1412/E1405</f>
        <v>0.99999999445849364</v>
      </c>
      <c r="BM1412" s="202"/>
      <c r="BN1412" s="211"/>
      <c r="BO1412" s="202"/>
    </row>
    <row r="1413" spans="1:67" x14ac:dyDescent="0.25">
      <c r="A1413" s="339">
        <v>163</v>
      </c>
      <c r="B1413" s="342" t="s">
        <v>269</v>
      </c>
      <c r="C1413" s="359" t="s">
        <v>263</v>
      </c>
      <c r="D1413" s="371" t="s">
        <v>1740</v>
      </c>
      <c r="E1413" s="365">
        <v>1565910.7000000002</v>
      </c>
      <c r="F1413" s="7" t="s">
        <v>1093</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6"/>
      <c r="AZ1413" s="96"/>
      <c r="BA1413" s="96"/>
      <c r="BB1413" s="96"/>
      <c r="BC1413" s="96"/>
      <c r="BD1413" s="96"/>
      <c r="BE1413" s="96"/>
      <c r="BF1413" s="96"/>
      <c r="BG1413" s="96"/>
      <c r="BH1413" s="96"/>
      <c r="BI1413" s="96"/>
      <c r="BJ1413" s="96"/>
      <c r="BK1413" s="98">
        <f>SUM(G1413:N1413)</f>
        <v>235000</v>
      </c>
      <c r="BL1413" s="192"/>
      <c r="BM1413" s="202">
        <v>3</v>
      </c>
      <c r="BN1413" s="211">
        <v>220000</v>
      </c>
      <c r="BO1413" s="202"/>
    </row>
    <row r="1414" spans="1:67" x14ac:dyDescent="0.25">
      <c r="A1414" s="340"/>
      <c r="B1414" s="343"/>
      <c r="C1414" s="360"/>
      <c r="D1414" s="375"/>
      <c r="E1414" s="366"/>
      <c r="F1414" s="7" t="s">
        <v>1143</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6"/>
      <c r="AZ1414" s="96"/>
      <c r="BA1414" s="96"/>
      <c r="BB1414" s="96"/>
      <c r="BC1414" s="96"/>
      <c r="BD1414" s="96"/>
      <c r="BE1414" s="96"/>
      <c r="BF1414" s="96"/>
      <c r="BG1414" s="96"/>
      <c r="BH1414" s="96"/>
      <c r="BI1414" s="96"/>
      <c r="BJ1414" s="96"/>
      <c r="BK1414" s="98">
        <f>SUM(G1414:N1414)</f>
        <v>270000</v>
      </c>
      <c r="BL1414" s="192"/>
      <c r="BM1414" s="202"/>
      <c r="BN1414" s="211"/>
      <c r="BO1414" s="202"/>
    </row>
    <row r="1415" spans="1:67" x14ac:dyDescent="0.25">
      <c r="A1415" s="340"/>
      <c r="B1415" s="343"/>
      <c r="C1415" s="360"/>
      <c r="D1415" s="375"/>
      <c r="E1415" s="366"/>
      <c r="F1415" s="7" t="s">
        <v>1120</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6"/>
      <c r="AZ1415" s="96"/>
      <c r="BA1415" s="96"/>
      <c r="BB1415" s="96"/>
      <c r="BC1415" s="96"/>
      <c r="BD1415" s="96"/>
      <c r="BE1415" s="96"/>
      <c r="BF1415" s="96"/>
      <c r="BG1415" s="96"/>
      <c r="BH1415" s="96"/>
      <c r="BI1415" s="96"/>
      <c r="BJ1415" s="96"/>
      <c r="BK1415" s="98">
        <f>SUM(G1415:N1415)</f>
        <v>234614</v>
      </c>
      <c r="BL1415" s="192"/>
      <c r="BM1415" s="202">
        <v>1</v>
      </c>
      <c r="BN1415" s="211">
        <v>50000</v>
      </c>
      <c r="BO1415" s="202"/>
    </row>
    <row r="1416" spans="1:67" x14ac:dyDescent="0.25">
      <c r="A1416" s="340"/>
      <c r="B1416" s="343"/>
      <c r="C1416" s="360"/>
      <c r="D1416" s="375"/>
      <c r="E1416" s="366"/>
      <c r="F1416" s="7" t="s">
        <v>1149</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6"/>
      <c r="AZ1416" s="96"/>
      <c r="BA1416" s="96"/>
      <c r="BB1416" s="96"/>
      <c r="BC1416" s="96"/>
      <c r="BD1416" s="96"/>
      <c r="BE1416" s="96"/>
      <c r="BF1416" s="96"/>
      <c r="BG1416" s="96"/>
      <c r="BH1416" s="96"/>
      <c r="BI1416" s="96"/>
      <c r="BJ1416" s="96"/>
      <c r="BK1416" s="98">
        <f>SUM(G1416:N1416)</f>
        <v>125000</v>
      </c>
      <c r="BL1416" s="192"/>
      <c r="BM1416" s="202">
        <v>2</v>
      </c>
      <c r="BN1416" s="211">
        <v>50000</v>
      </c>
      <c r="BO1416" s="202"/>
    </row>
    <row r="1417" spans="1:67" x14ac:dyDescent="0.25">
      <c r="A1417" s="340"/>
      <c r="B1417" s="343"/>
      <c r="C1417" s="360"/>
      <c r="D1417" s="375"/>
      <c r="E1417" s="366"/>
      <c r="F1417" s="7" t="s">
        <v>1113</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6"/>
      <c r="AZ1417" s="96"/>
      <c r="BA1417" s="96"/>
      <c r="BB1417" s="96"/>
      <c r="BC1417" s="96"/>
      <c r="BD1417" s="96"/>
      <c r="BE1417" s="96"/>
      <c r="BF1417" s="96"/>
      <c r="BG1417" s="96"/>
      <c r="BH1417" s="96"/>
      <c r="BI1417" s="96"/>
      <c r="BJ1417" s="96"/>
      <c r="BK1417" s="98">
        <v>263027</v>
      </c>
      <c r="BL1417" s="192"/>
      <c r="BM1417" s="202"/>
      <c r="BN1417" s="211"/>
      <c r="BO1417" s="202"/>
    </row>
    <row r="1418" spans="1:67" x14ac:dyDescent="0.25">
      <c r="A1418" s="340"/>
      <c r="B1418" s="343"/>
      <c r="C1418" s="360"/>
      <c r="D1418" s="375"/>
      <c r="E1418" s="366"/>
      <c r="F1418" s="7" t="s">
        <v>1730</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6"/>
      <c r="AZ1418" s="96"/>
      <c r="BA1418" s="96"/>
      <c r="BB1418" s="96"/>
      <c r="BC1418" s="96"/>
      <c r="BD1418" s="96"/>
      <c r="BE1418" s="96"/>
      <c r="BF1418" s="96"/>
      <c r="BG1418" s="96"/>
      <c r="BH1418" s="96"/>
      <c r="BI1418" s="96"/>
      <c r="BJ1418" s="96"/>
      <c r="BK1418" s="98">
        <v>6135</v>
      </c>
      <c r="BL1418" s="192"/>
      <c r="BM1418" s="202"/>
      <c r="BN1418" s="211"/>
      <c r="BO1418" s="202"/>
    </row>
    <row r="1419" spans="1:67" x14ac:dyDescent="0.25">
      <c r="A1419" s="340"/>
      <c r="B1419" s="343"/>
      <c r="C1419" s="360"/>
      <c r="D1419" s="375"/>
      <c r="E1419" s="366"/>
      <c r="F1419" s="7" t="s">
        <v>1092</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6"/>
      <c r="AZ1419" s="96"/>
      <c r="BA1419" s="96"/>
      <c r="BB1419" s="96"/>
      <c r="BC1419" s="96"/>
      <c r="BD1419" s="96"/>
      <c r="BE1419" s="96"/>
      <c r="BF1419" s="96"/>
      <c r="BG1419" s="96"/>
      <c r="BH1419" s="96"/>
      <c r="BI1419" s="96"/>
      <c r="BJ1419" s="96"/>
      <c r="BK1419" s="98">
        <v>100000</v>
      </c>
      <c r="BL1419" s="192"/>
      <c r="BM1419" s="202"/>
      <c r="BN1419" s="211"/>
      <c r="BO1419" s="202" t="s">
        <v>363</v>
      </c>
    </row>
    <row r="1420" spans="1:67" x14ac:dyDescent="0.25">
      <c r="A1420" s="340"/>
      <c r="B1420" s="343"/>
      <c r="C1420" s="360"/>
      <c r="D1420" s="375"/>
      <c r="E1420" s="366"/>
      <c r="F1420" s="7" t="s">
        <v>1115</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6"/>
      <c r="AZ1420" s="96"/>
      <c r="BA1420" s="96"/>
      <c r="BB1420" s="96"/>
      <c r="BC1420" s="96"/>
      <c r="BD1420" s="96"/>
      <c r="BE1420" s="96"/>
      <c r="BF1420" s="96"/>
      <c r="BG1420" s="96"/>
      <c r="BH1420" s="96"/>
      <c r="BI1420" s="96"/>
      <c r="BJ1420" s="96"/>
      <c r="BK1420" s="98">
        <v>306000</v>
      </c>
      <c r="BL1420" s="192"/>
      <c r="BM1420" s="202"/>
      <c r="BN1420" s="211"/>
      <c r="BO1420" s="202"/>
    </row>
    <row r="1421" spans="1:67" x14ac:dyDescent="0.25">
      <c r="A1421" s="340"/>
      <c r="B1421" s="343"/>
      <c r="C1421" s="360"/>
      <c r="D1421" s="375"/>
      <c r="E1421" s="366"/>
      <c r="F1421" s="7" t="s">
        <v>1264</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6"/>
      <c r="AZ1421" s="96"/>
      <c r="BA1421" s="96"/>
      <c r="BB1421" s="96"/>
      <c r="BC1421" s="96"/>
      <c r="BD1421" s="96"/>
      <c r="BE1421" s="96"/>
      <c r="BF1421" s="96"/>
      <c r="BG1421" s="96"/>
      <c r="BH1421" s="96"/>
      <c r="BI1421" s="96"/>
      <c r="BJ1421" s="96"/>
      <c r="BK1421" s="98">
        <v>15000</v>
      </c>
      <c r="BL1421" s="192"/>
      <c r="BM1421" s="202"/>
      <c r="BN1421" s="211"/>
      <c r="BO1421" s="202"/>
    </row>
    <row r="1422" spans="1:67" x14ac:dyDescent="0.25">
      <c r="A1422" s="341"/>
      <c r="B1422" s="344"/>
      <c r="C1422" s="361"/>
      <c r="D1422" s="376"/>
      <c r="E1422" s="367"/>
      <c r="F1422" s="7" t="s">
        <v>1730</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6"/>
      <c r="AZ1422" s="96"/>
      <c r="BA1422" s="96"/>
      <c r="BB1422" s="96"/>
      <c r="BC1422" s="96"/>
      <c r="BD1422" s="96"/>
      <c r="BE1422" s="96"/>
      <c r="BF1422" s="96"/>
      <c r="BG1422" s="96"/>
      <c r="BH1422" s="96"/>
      <c r="BI1422" s="96"/>
      <c r="BJ1422" s="96"/>
      <c r="BK1422" s="98">
        <v>6135</v>
      </c>
      <c r="BL1422" s="192"/>
      <c r="BM1422" s="202"/>
      <c r="BN1422" s="211"/>
      <c r="BO1422" s="202"/>
    </row>
    <row r="1423" spans="1:67" x14ac:dyDescent="0.25">
      <c r="A1423" s="69"/>
      <c r="B1423" s="23" t="s">
        <v>132</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107"/>
      <c r="AZ1423" s="107"/>
      <c r="BA1423" s="107"/>
      <c r="BB1423" s="107"/>
      <c r="BC1423" s="107"/>
      <c r="BD1423" s="107"/>
      <c r="BE1423" s="107"/>
      <c r="BF1423" s="107"/>
      <c r="BG1423" s="107"/>
      <c r="BH1423" s="107"/>
      <c r="BI1423" s="107"/>
      <c r="BJ1423" s="107"/>
      <c r="BK1423" s="94">
        <f>SUM(BK1413:BK1422)</f>
        <v>1560911</v>
      </c>
      <c r="BL1423" s="193">
        <f>BK1423/E1413</f>
        <v>0.99680716148117499</v>
      </c>
      <c r="BM1423" s="202"/>
      <c r="BN1423" s="211"/>
      <c r="BO1423" s="202"/>
    </row>
    <row r="1424" spans="1:67" x14ac:dyDescent="0.25">
      <c r="A1424" s="339">
        <v>164</v>
      </c>
      <c r="B1424" s="342" t="s">
        <v>270</v>
      </c>
      <c r="C1424" s="359" t="s">
        <v>263</v>
      </c>
      <c r="D1424" s="371" t="s">
        <v>1741</v>
      </c>
      <c r="E1424" s="365">
        <v>1856649.85</v>
      </c>
      <c r="F1424" s="7" t="s">
        <v>1143</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6"/>
      <c r="AZ1424" s="96"/>
      <c r="BA1424" s="96"/>
      <c r="BB1424" s="96"/>
      <c r="BC1424" s="96"/>
      <c r="BD1424" s="96"/>
      <c r="BE1424" s="96"/>
      <c r="BF1424" s="96"/>
      <c r="BG1424" s="96"/>
      <c r="BH1424" s="96"/>
      <c r="BI1424" s="96"/>
      <c r="BJ1424" s="96"/>
      <c r="BK1424" s="98">
        <v>284999</v>
      </c>
      <c r="BL1424" s="192"/>
      <c r="BM1424" s="202">
        <v>5</v>
      </c>
      <c r="BN1424" s="211">
        <v>284999</v>
      </c>
      <c r="BO1424" s="202"/>
    </row>
    <row r="1425" spans="1:67" x14ac:dyDescent="0.25">
      <c r="A1425" s="340"/>
      <c r="B1425" s="343"/>
      <c r="C1425" s="360"/>
      <c r="D1425" s="375"/>
      <c r="E1425" s="366"/>
      <c r="F1425" s="7" t="s">
        <v>1120</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6"/>
      <c r="AZ1425" s="96"/>
      <c r="BA1425" s="96"/>
      <c r="BB1425" s="96"/>
      <c r="BC1425" s="96"/>
      <c r="BD1425" s="96"/>
      <c r="BE1425" s="96"/>
      <c r="BF1425" s="96"/>
      <c r="BG1425" s="96"/>
      <c r="BH1425" s="96"/>
      <c r="BI1425" s="96"/>
      <c r="BJ1425" s="96"/>
      <c r="BK1425" s="98">
        <v>285000</v>
      </c>
      <c r="BL1425" s="192"/>
      <c r="BM1425" s="202"/>
      <c r="BN1425" s="211"/>
      <c r="BO1425" s="202"/>
    </row>
    <row r="1426" spans="1:67" x14ac:dyDescent="0.25">
      <c r="A1426" s="340"/>
      <c r="B1426" s="343"/>
      <c r="C1426" s="360"/>
      <c r="D1426" s="375"/>
      <c r="E1426" s="366"/>
      <c r="F1426" s="7" t="s">
        <v>1121</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6"/>
      <c r="AZ1426" s="96"/>
      <c r="BA1426" s="96"/>
      <c r="BB1426" s="96"/>
      <c r="BC1426" s="96"/>
      <c r="BD1426" s="96"/>
      <c r="BE1426" s="96"/>
      <c r="BF1426" s="96"/>
      <c r="BG1426" s="96"/>
      <c r="BH1426" s="96"/>
      <c r="BI1426" s="96"/>
      <c r="BJ1426" s="96"/>
      <c r="BK1426" s="98">
        <v>285000</v>
      </c>
      <c r="BL1426" s="192"/>
      <c r="BM1426" s="202">
        <v>2</v>
      </c>
      <c r="BN1426" s="211">
        <v>154806</v>
      </c>
      <c r="BO1426" s="202"/>
    </row>
    <row r="1427" spans="1:67" x14ac:dyDescent="0.25">
      <c r="A1427" s="340"/>
      <c r="B1427" s="343"/>
      <c r="C1427" s="360"/>
      <c r="D1427" s="375"/>
      <c r="E1427" s="366"/>
      <c r="F1427" s="7" t="s">
        <v>1149</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6"/>
      <c r="AZ1427" s="96"/>
      <c r="BA1427" s="96"/>
      <c r="BB1427" s="96"/>
      <c r="BC1427" s="96"/>
      <c r="BD1427" s="96"/>
      <c r="BE1427" s="96"/>
      <c r="BF1427" s="96"/>
      <c r="BG1427" s="96"/>
      <c r="BH1427" s="96"/>
      <c r="BI1427" s="96"/>
      <c r="BJ1427" s="96"/>
      <c r="BK1427" s="98">
        <v>150000</v>
      </c>
      <c r="BL1427" s="192"/>
      <c r="BM1427" s="202">
        <v>1</v>
      </c>
      <c r="BN1427" s="211">
        <v>30000</v>
      </c>
      <c r="BO1427" s="202"/>
    </row>
    <row r="1428" spans="1:67" x14ac:dyDescent="0.25">
      <c r="A1428" s="340"/>
      <c r="B1428" s="343"/>
      <c r="C1428" s="360"/>
      <c r="D1428" s="375"/>
      <c r="E1428" s="366"/>
      <c r="F1428" s="7" t="s">
        <v>1153</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6"/>
      <c r="AZ1428" s="96"/>
      <c r="BA1428" s="96"/>
      <c r="BB1428" s="96"/>
      <c r="BC1428" s="96"/>
      <c r="BD1428" s="96"/>
      <c r="BE1428" s="96"/>
      <c r="BF1428" s="96"/>
      <c r="BG1428" s="96"/>
      <c r="BH1428" s="96"/>
      <c r="BI1428" s="96"/>
      <c r="BJ1428" s="96"/>
      <c r="BK1428" s="98">
        <v>278468.09999999998</v>
      </c>
      <c r="BL1428" s="192"/>
      <c r="BM1428" s="202"/>
      <c r="BN1428" s="211"/>
      <c r="BO1428" s="202"/>
    </row>
    <row r="1429" spans="1:67" x14ac:dyDescent="0.25">
      <c r="A1429" s="340"/>
      <c r="B1429" s="343"/>
      <c r="C1429" s="360"/>
      <c r="D1429" s="375"/>
      <c r="E1429" s="366"/>
      <c r="F1429" s="7" t="s">
        <v>271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6"/>
      <c r="AZ1429" s="96"/>
      <c r="BA1429" s="96"/>
      <c r="BB1429" s="96"/>
      <c r="BC1429" s="96"/>
      <c r="BD1429" s="96"/>
      <c r="BE1429" s="96"/>
      <c r="BF1429" s="96"/>
      <c r="BG1429" s="96"/>
      <c r="BH1429" s="96"/>
      <c r="BI1429" s="96"/>
      <c r="BJ1429" s="96"/>
      <c r="BK1429" s="98">
        <v>20000</v>
      </c>
      <c r="BL1429" s="192"/>
      <c r="BM1429" s="202"/>
      <c r="BN1429" s="211"/>
      <c r="BO1429" s="202"/>
    </row>
    <row r="1430" spans="1:67" x14ac:dyDescent="0.25">
      <c r="A1430" s="340"/>
      <c r="B1430" s="343"/>
      <c r="C1430" s="360"/>
      <c r="D1430" s="375"/>
      <c r="E1430" s="366"/>
      <c r="F1430" s="7" t="s">
        <v>1115</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6"/>
      <c r="AZ1430" s="96"/>
      <c r="BA1430" s="96"/>
      <c r="BB1430" s="96"/>
      <c r="BC1430" s="96"/>
      <c r="BD1430" s="96"/>
      <c r="BE1430" s="96"/>
      <c r="BF1430" s="96"/>
      <c r="BG1430" s="96"/>
      <c r="BH1430" s="96"/>
      <c r="BI1430" s="96"/>
      <c r="BJ1430" s="96"/>
      <c r="BK1430" s="98">
        <v>70000</v>
      </c>
      <c r="BL1430" s="192"/>
      <c r="BM1430" s="202"/>
      <c r="BN1430" s="211"/>
      <c r="BO1430" s="202"/>
    </row>
    <row r="1431" spans="1:67" x14ac:dyDescent="0.25">
      <c r="A1431" s="340"/>
      <c r="B1431" s="343"/>
      <c r="C1431" s="360"/>
      <c r="D1431" s="375"/>
      <c r="E1431" s="366"/>
      <c r="F1431" s="7" t="s">
        <v>1118</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6"/>
      <c r="AZ1431" s="96"/>
      <c r="BA1431" s="96"/>
      <c r="BB1431" s="96"/>
      <c r="BC1431" s="96"/>
      <c r="BD1431" s="96"/>
      <c r="BE1431" s="96"/>
      <c r="BF1431" s="96"/>
      <c r="BG1431" s="96"/>
      <c r="BH1431" s="96"/>
      <c r="BI1431" s="96"/>
      <c r="BJ1431" s="96"/>
      <c r="BK1431" s="98">
        <v>381971</v>
      </c>
      <c r="BL1431" s="192"/>
      <c r="BM1431" s="202"/>
      <c r="BN1431" s="211"/>
      <c r="BO1431" s="202"/>
    </row>
    <row r="1432" spans="1:67" x14ac:dyDescent="0.25">
      <c r="A1432" s="340"/>
      <c r="B1432" s="343"/>
      <c r="C1432" s="360"/>
      <c r="D1432" s="375"/>
      <c r="E1432" s="366"/>
      <c r="F1432" s="7" t="s">
        <v>1102</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6"/>
      <c r="AZ1432" s="96"/>
      <c r="BA1432" s="96"/>
      <c r="BB1432" s="96"/>
      <c r="BC1432" s="96"/>
      <c r="BD1432" s="96"/>
      <c r="BE1432" s="96"/>
      <c r="BF1432" s="96"/>
      <c r="BG1432" s="96"/>
      <c r="BH1432" s="96"/>
      <c r="BI1432" s="96"/>
      <c r="BJ1432" s="96"/>
      <c r="BK1432" s="98">
        <v>10000</v>
      </c>
      <c r="BL1432" s="192"/>
      <c r="BM1432" s="202"/>
      <c r="BN1432" s="211"/>
      <c r="BO1432" s="202"/>
    </row>
    <row r="1433" spans="1:67" x14ac:dyDescent="0.25">
      <c r="A1433" s="340"/>
      <c r="B1433" s="343"/>
      <c r="C1433" s="360"/>
      <c r="D1433" s="375"/>
      <c r="E1433" s="366"/>
      <c r="F1433" s="7" t="s">
        <v>1730</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6"/>
      <c r="AZ1433" s="96"/>
      <c r="BA1433" s="96"/>
      <c r="BB1433" s="96"/>
      <c r="BC1433" s="96"/>
      <c r="BD1433" s="96"/>
      <c r="BE1433" s="96"/>
      <c r="BF1433" s="96"/>
      <c r="BG1433" s="96"/>
      <c r="BH1433" s="96"/>
      <c r="BI1433" s="96"/>
      <c r="BJ1433" s="96"/>
      <c r="BK1433" s="98">
        <v>11210.62</v>
      </c>
      <c r="BL1433" s="192"/>
      <c r="BM1433" s="202"/>
      <c r="BN1433" s="211"/>
      <c r="BO1433" s="202"/>
    </row>
    <row r="1434" spans="1:67" x14ac:dyDescent="0.25">
      <c r="A1434" s="341"/>
      <c r="B1434" s="344"/>
      <c r="C1434" s="361"/>
      <c r="D1434" s="376"/>
      <c r="E1434" s="367"/>
      <c r="F1434" s="7" t="s">
        <v>1730</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6"/>
      <c r="AZ1434" s="96"/>
      <c r="BA1434" s="96"/>
      <c r="BB1434" s="96"/>
      <c r="BC1434" s="96"/>
      <c r="BD1434" s="96"/>
      <c r="BE1434" s="96"/>
      <c r="BF1434" s="96"/>
      <c r="BG1434" s="96"/>
      <c r="BH1434" s="96"/>
      <c r="BI1434" s="96"/>
      <c r="BJ1434" s="96"/>
      <c r="BK1434" s="98">
        <v>10000</v>
      </c>
      <c r="BL1434" s="192"/>
      <c r="BM1434" s="202"/>
      <c r="BN1434" s="211"/>
      <c r="BO1434" s="202"/>
    </row>
    <row r="1435" spans="1:67" x14ac:dyDescent="0.25">
      <c r="A1435" s="69"/>
      <c r="B1435" s="23" t="s">
        <v>132</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107"/>
      <c r="AZ1435" s="107"/>
      <c r="BA1435" s="107"/>
      <c r="BB1435" s="107"/>
      <c r="BC1435" s="107"/>
      <c r="BD1435" s="107"/>
      <c r="BE1435" s="107"/>
      <c r="BF1435" s="107"/>
      <c r="BG1435" s="107"/>
      <c r="BH1435" s="107"/>
      <c r="BI1435" s="107"/>
      <c r="BJ1435" s="107"/>
      <c r="BK1435" s="94">
        <f>SUM(BK1424:BK1434)</f>
        <v>1786648.7200000002</v>
      </c>
      <c r="BL1435" s="193">
        <f>BK1435/E1424</f>
        <v>0.96229707502467421</v>
      </c>
      <c r="BM1435" s="202"/>
      <c r="BN1435" s="211"/>
      <c r="BO1435" s="202"/>
    </row>
    <row r="1436" spans="1:67" x14ac:dyDescent="0.25">
      <c r="A1436" s="339">
        <v>165</v>
      </c>
      <c r="B1436" s="342" t="s">
        <v>272</v>
      </c>
      <c r="C1436" s="359" t="s">
        <v>273</v>
      </c>
      <c r="D1436" s="371" t="s">
        <v>510</v>
      </c>
      <c r="E1436" s="365">
        <v>1799249.31</v>
      </c>
      <c r="F1436" s="7" t="s">
        <v>1365</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c r="AZ1436" s="138"/>
      <c r="BA1436" s="138"/>
      <c r="BB1436" s="138"/>
      <c r="BC1436" s="138"/>
      <c r="BD1436" s="138"/>
      <c r="BE1436" s="138"/>
      <c r="BF1436" s="138"/>
      <c r="BG1436" s="138"/>
      <c r="BH1436" s="138"/>
      <c r="BI1436" s="138"/>
      <c r="BJ1436" s="138"/>
      <c r="BK1436" s="138">
        <v>21494.54</v>
      </c>
      <c r="BL1436" s="192"/>
      <c r="BM1436" s="202">
        <v>1</v>
      </c>
      <c r="BN1436" s="211">
        <v>21494.54</v>
      </c>
      <c r="BO1436" s="202"/>
    </row>
    <row r="1437" spans="1:67" x14ac:dyDescent="0.25">
      <c r="A1437" s="340"/>
      <c r="B1437" s="343"/>
      <c r="C1437" s="360"/>
      <c r="D1437" s="375"/>
      <c r="E1437" s="366"/>
      <c r="F1437" s="7" t="s">
        <v>1284</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c r="AZ1437" s="138"/>
      <c r="BA1437" s="138"/>
      <c r="BB1437" s="138"/>
      <c r="BC1437" s="138"/>
      <c r="BD1437" s="138"/>
      <c r="BE1437" s="138"/>
      <c r="BF1437" s="138"/>
      <c r="BG1437" s="138"/>
      <c r="BH1437" s="138"/>
      <c r="BI1437" s="138"/>
      <c r="BJ1437" s="138"/>
      <c r="BK1437" s="138">
        <v>85978.17</v>
      </c>
      <c r="BL1437" s="192"/>
      <c r="BM1437" s="202"/>
      <c r="BN1437" s="211"/>
      <c r="BO1437" s="202"/>
    </row>
    <row r="1438" spans="1:67" x14ac:dyDescent="0.25">
      <c r="A1438" s="340"/>
      <c r="B1438" s="343"/>
      <c r="C1438" s="360"/>
      <c r="D1438" s="375"/>
      <c r="E1438" s="366"/>
      <c r="F1438" s="7" t="s">
        <v>1366</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c r="AZ1438" s="138"/>
      <c r="BA1438" s="138"/>
      <c r="BB1438" s="138"/>
      <c r="BC1438" s="138"/>
      <c r="BD1438" s="138"/>
      <c r="BE1438" s="138"/>
      <c r="BF1438" s="138"/>
      <c r="BG1438" s="138"/>
      <c r="BH1438" s="138"/>
      <c r="BI1438" s="138"/>
      <c r="BJ1438" s="138"/>
      <c r="BK1438" s="138">
        <v>236439.96</v>
      </c>
      <c r="BL1438" s="192"/>
      <c r="BM1438" s="202">
        <v>5</v>
      </c>
      <c r="BN1438" s="211">
        <v>75000</v>
      </c>
      <c r="BO1438" s="202"/>
    </row>
    <row r="1439" spans="1:67" x14ac:dyDescent="0.25">
      <c r="A1439" s="340"/>
      <c r="B1439" s="343"/>
      <c r="C1439" s="360"/>
      <c r="D1439" s="375"/>
      <c r="E1439" s="366"/>
      <c r="F1439" s="7" t="s">
        <v>1110</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c r="AZ1439" s="138"/>
      <c r="BA1439" s="138"/>
      <c r="BB1439" s="138"/>
      <c r="BC1439" s="138"/>
      <c r="BD1439" s="138"/>
      <c r="BE1439" s="138"/>
      <c r="BF1439" s="138"/>
      <c r="BG1439" s="138"/>
      <c r="BH1439" s="138"/>
      <c r="BI1439" s="138"/>
      <c r="BJ1439" s="138"/>
      <c r="BK1439" s="138">
        <v>286593.89</v>
      </c>
      <c r="BL1439" s="192"/>
      <c r="BM1439" s="202"/>
      <c r="BN1439" s="211"/>
      <c r="BO1439" s="202"/>
    </row>
    <row r="1440" spans="1:67" x14ac:dyDescent="0.25">
      <c r="A1440" s="341"/>
      <c r="B1440" s="344"/>
      <c r="C1440" s="361"/>
      <c r="D1440" s="376"/>
      <c r="E1440" s="367"/>
      <c r="F1440" s="7" t="s">
        <v>1131</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c r="AZ1440" s="138"/>
      <c r="BA1440" s="138"/>
      <c r="BB1440" s="138"/>
      <c r="BC1440" s="138"/>
      <c r="BD1440" s="138"/>
      <c r="BE1440" s="138"/>
      <c r="BF1440" s="138"/>
      <c r="BG1440" s="138"/>
      <c r="BH1440" s="138"/>
      <c r="BI1440" s="138"/>
      <c r="BJ1440" s="138"/>
      <c r="BK1440" s="138">
        <v>85978.17</v>
      </c>
      <c r="BL1440" s="192"/>
      <c r="BM1440" s="202"/>
      <c r="BN1440" s="211"/>
      <c r="BO1440" s="202"/>
    </row>
    <row r="1441" spans="1:67" x14ac:dyDescent="0.25">
      <c r="A1441" s="209"/>
      <c r="B1441" s="210"/>
      <c r="C1441" s="139"/>
      <c r="D1441" s="233"/>
      <c r="E1441" s="217"/>
      <c r="F1441" s="77" t="s">
        <v>1289</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c r="AZ1441" s="138"/>
      <c r="BA1441" s="138"/>
      <c r="BB1441" s="138"/>
      <c r="BC1441" s="138"/>
      <c r="BD1441" s="138"/>
      <c r="BE1441" s="138"/>
      <c r="BF1441" s="138"/>
      <c r="BG1441" s="138"/>
      <c r="BH1441" s="138"/>
      <c r="BI1441" s="138"/>
      <c r="BJ1441" s="138"/>
      <c r="BK1441" s="138">
        <v>57318.78</v>
      </c>
      <c r="BL1441" s="192"/>
      <c r="BM1441" s="202"/>
      <c r="BN1441" s="211"/>
      <c r="BO1441" s="202"/>
    </row>
    <row r="1442" spans="1:67" x14ac:dyDescent="0.25">
      <c r="A1442" s="209"/>
      <c r="B1442" s="210"/>
      <c r="C1442" s="139"/>
      <c r="D1442" s="233"/>
      <c r="E1442" s="217"/>
      <c r="F1442" s="77" t="s">
        <v>1533</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c r="AZ1442" s="138"/>
      <c r="BA1442" s="138"/>
      <c r="BB1442" s="138"/>
      <c r="BC1442" s="138"/>
      <c r="BD1442" s="138"/>
      <c r="BE1442" s="138"/>
      <c r="BF1442" s="138"/>
      <c r="BG1442" s="138"/>
      <c r="BH1442" s="138"/>
      <c r="BI1442" s="138"/>
      <c r="BJ1442" s="138"/>
      <c r="BK1442" s="138">
        <v>150461.79</v>
      </c>
      <c r="BL1442" s="192"/>
      <c r="BM1442" s="202">
        <v>2</v>
      </c>
      <c r="BN1442" s="211">
        <v>70000</v>
      </c>
      <c r="BO1442" s="202"/>
    </row>
    <row r="1443" spans="1:67" x14ac:dyDescent="0.25">
      <c r="A1443" s="209"/>
      <c r="B1443" s="210"/>
      <c r="C1443" s="139"/>
      <c r="D1443" s="233"/>
      <c r="E1443" s="217"/>
      <c r="F1443" s="77" t="s">
        <v>1532</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c r="AZ1443" s="138"/>
      <c r="BA1443" s="138"/>
      <c r="BB1443" s="138"/>
      <c r="BC1443" s="138"/>
      <c r="BD1443" s="138"/>
      <c r="BE1443" s="138"/>
      <c r="BF1443" s="138"/>
      <c r="BG1443" s="138"/>
      <c r="BH1443" s="138"/>
      <c r="BI1443" s="138"/>
      <c r="BJ1443" s="138"/>
      <c r="BK1443" s="138">
        <v>143296.94</v>
      </c>
      <c r="BL1443" s="192"/>
      <c r="BM1443" s="202">
        <v>1</v>
      </c>
      <c r="BN1443" s="211">
        <v>143294.39999999999</v>
      </c>
      <c r="BO1443" s="202"/>
    </row>
    <row r="1444" spans="1:67" x14ac:dyDescent="0.25">
      <c r="A1444" s="209"/>
      <c r="B1444" s="210"/>
      <c r="C1444" s="139"/>
      <c r="D1444" s="233"/>
      <c r="E1444" s="217"/>
      <c r="F1444" s="77" t="s">
        <v>1536</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c r="AZ1444" s="138"/>
      <c r="BA1444" s="138"/>
      <c r="BB1444" s="138"/>
      <c r="BC1444" s="138"/>
      <c r="BD1444" s="138"/>
      <c r="BE1444" s="138"/>
      <c r="BF1444" s="138"/>
      <c r="BG1444" s="138"/>
      <c r="BH1444" s="138"/>
      <c r="BI1444" s="138"/>
      <c r="BJ1444" s="138"/>
      <c r="BK1444" s="138">
        <v>143296.94</v>
      </c>
      <c r="BL1444" s="192"/>
      <c r="BM1444" s="202"/>
      <c r="BN1444" s="211"/>
      <c r="BO1444" s="202"/>
    </row>
    <row r="1445" spans="1:67" x14ac:dyDescent="0.25">
      <c r="A1445" s="209"/>
      <c r="B1445" s="210"/>
      <c r="C1445" s="139"/>
      <c r="D1445" s="233"/>
      <c r="E1445" s="217"/>
      <c r="F1445" s="77" t="s">
        <v>1534</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c r="AZ1445" s="138"/>
      <c r="BA1445" s="138"/>
      <c r="BB1445" s="138"/>
      <c r="BC1445" s="138"/>
      <c r="BD1445" s="138"/>
      <c r="BE1445" s="138"/>
      <c r="BF1445" s="138"/>
      <c r="BG1445" s="138"/>
      <c r="BH1445" s="138"/>
      <c r="BI1445" s="138"/>
      <c r="BJ1445" s="138"/>
      <c r="BK1445" s="138">
        <v>516741.68</v>
      </c>
      <c r="BL1445" s="192"/>
      <c r="BM1445" s="202">
        <v>6</v>
      </c>
      <c r="BN1445" s="211">
        <v>489387.4</v>
      </c>
      <c r="BO1445" s="202"/>
    </row>
    <row r="1446" spans="1:67" x14ac:dyDescent="0.25">
      <c r="A1446" s="209"/>
      <c r="B1446" s="210"/>
      <c r="C1446" s="139"/>
      <c r="D1446" s="233"/>
      <c r="E1446" s="217"/>
      <c r="F1446" s="77" t="s">
        <v>1537</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c r="AZ1446" s="138"/>
      <c r="BA1446" s="138"/>
      <c r="BB1446" s="138"/>
      <c r="BC1446" s="138"/>
      <c r="BD1446" s="138"/>
      <c r="BE1446" s="138"/>
      <c r="BF1446" s="138"/>
      <c r="BG1446" s="138"/>
      <c r="BH1446" s="138"/>
      <c r="BI1446" s="138"/>
      <c r="BJ1446" s="138"/>
      <c r="BK1446" s="138">
        <v>71648.47</v>
      </c>
      <c r="BL1446" s="192"/>
      <c r="BM1446" s="202"/>
      <c r="BN1446" s="211"/>
      <c r="BO1446" s="202"/>
    </row>
    <row r="1447" spans="1:67" x14ac:dyDescent="0.25">
      <c r="A1447" s="69"/>
      <c r="B1447" s="23" t="s">
        <v>132</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107"/>
      <c r="AZ1447" s="107"/>
      <c r="BA1447" s="107"/>
      <c r="BB1447" s="107"/>
      <c r="BC1447" s="107"/>
      <c r="BD1447" s="107"/>
      <c r="BE1447" s="107"/>
      <c r="BF1447" s="107"/>
      <c r="BG1447" s="107"/>
      <c r="BH1447" s="107"/>
      <c r="BI1447" s="107"/>
      <c r="BJ1447" s="107"/>
      <c r="BK1447" s="94">
        <f>SUM(BK1436:BK1446)</f>
        <v>1799249.33</v>
      </c>
      <c r="BL1447" s="193">
        <f>BK1447/E1436</f>
        <v>1.000000011115747</v>
      </c>
      <c r="BM1447" s="202"/>
      <c r="BN1447" s="211"/>
      <c r="BO1447" s="202"/>
    </row>
    <row r="1448" spans="1:67" x14ac:dyDescent="0.25">
      <c r="A1448" s="339">
        <v>166</v>
      </c>
      <c r="B1448" s="342" t="s">
        <v>275</v>
      </c>
      <c r="C1448" s="359" t="s">
        <v>273</v>
      </c>
      <c r="D1448" s="371" t="s">
        <v>511</v>
      </c>
      <c r="E1448" s="365">
        <v>3322877.31</v>
      </c>
      <c r="F1448" s="8" t="s">
        <v>1286</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336"/>
      <c r="AZ1448" s="336"/>
      <c r="BA1448" s="336"/>
      <c r="BB1448" s="336"/>
      <c r="BC1448" s="336"/>
      <c r="BD1448" s="336"/>
      <c r="BE1448" s="336"/>
      <c r="BF1448" s="336"/>
      <c r="BG1448" s="336"/>
      <c r="BH1448" s="336"/>
      <c r="BI1448" s="336"/>
      <c r="BJ1448" s="336"/>
      <c r="BK1448" s="138">
        <v>786853</v>
      </c>
      <c r="BL1448" s="192"/>
      <c r="BM1448" s="202">
        <v>3</v>
      </c>
      <c r="BN1448" s="211">
        <v>397790</v>
      </c>
      <c r="BO1448" s="202"/>
    </row>
    <row r="1449" spans="1:67" x14ac:dyDescent="0.25">
      <c r="A1449" s="340"/>
      <c r="B1449" s="343"/>
      <c r="C1449" s="360"/>
      <c r="D1449" s="360"/>
      <c r="E1449" s="366"/>
      <c r="F1449" s="8" t="s">
        <v>1212</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336"/>
      <c r="AZ1449" s="336"/>
      <c r="BA1449" s="336"/>
      <c r="BB1449" s="336"/>
      <c r="BC1449" s="336"/>
      <c r="BD1449" s="336"/>
      <c r="BE1449" s="336"/>
      <c r="BF1449" s="336"/>
      <c r="BG1449" s="336"/>
      <c r="BH1449" s="336"/>
      <c r="BI1449" s="336"/>
      <c r="BJ1449" s="336"/>
      <c r="BK1449" s="138">
        <v>194308.41</v>
      </c>
      <c r="BL1449" s="192"/>
      <c r="BM1449" s="202">
        <v>1</v>
      </c>
      <c r="BN1449" s="211">
        <v>194308.41</v>
      </c>
      <c r="BO1449" s="202"/>
    </row>
    <row r="1450" spans="1:67" x14ac:dyDescent="0.25">
      <c r="A1450" s="340"/>
      <c r="B1450" s="343"/>
      <c r="C1450" s="360"/>
      <c r="D1450" s="360"/>
      <c r="E1450" s="366"/>
      <c r="F1450" s="8" t="s">
        <v>274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336"/>
      <c r="AZ1450" s="336"/>
      <c r="BA1450" s="336"/>
      <c r="BB1450" s="336"/>
      <c r="BC1450" s="336"/>
      <c r="BD1450" s="336"/>
      <c r="BE1450" s="336"/>
      <c r="BF1450" s="336"/>
      <c r="BG1450" s="336"/>
      <c r="BH1450" s="336"/>
      <c r="BI1450" s="336"/>
      <c r="BJ1450" s="336"/>
      <c r="BK1450" s="138">
        <v>115000</v>
      </c>
      <c r="BL1450" s="192"/>
      <c r="BM1450" s="202">
        <v>2</v>
      </c>
      <c r="BN1450" s="211">
        <v>30000</v>
      </c>
      <c r="BO1450" s="202"/>
    </row>
    <row r="1451" spans="1:67" x14ac:dyDescent="0.25">
      <c r="A1451" s="340"/>
      <c r="B1451" s="343"/>
      <c r="C1451" s="360"/>
      <c r="D1451" s="360"/>
      <c r="E1451" s="366"/>
      <c r="F1451" s="8" t="s">
        <v>1271</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c r="AZ1451" s="138"/>
      <c r="BA1451" s="138"/>
      <c r="BB1451" s="138"/>
      <c r="BC1451" s="138"/>
      <c r="BD1451" s="138"/>
      <c r="BE1451" s="138"/>
      <c r="BF1451" s="138"/>
      <c r="BG1451" s="138"/>
      <c r="BH1451" s="138"/>
      <c r="BI1451" s="138"/>
      <c r="BJ1451" s="138"/>
      <c r="BK1451" s="138">
        <v>777144</v>
      </c>
      <c r="BL1451" s="192"/>
      <c r="BM1451" s="202">
        <v>1</v>
      </c>
      <c r="BN1451" s="211">
        <v>120000</v>
      </c>
      <c r="BO1451" s="202"/>
    </row>
    <row r="1452" spans="1:67" x14ac:dyDescent="0.25">
      <c r="A1452" s="340"/>
      <c r="B1452" s="343"/>
      <c r="C1452" s="360"/>
      <c r="D1452" s="360"/>
      <c r="E1452" s="366"/>
      <c r="F1452" s="8" t="s">
        <v>276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c r="AZ1452" s="138"/>
      <c r="BA1452" s="138"/>
      <c r="BB1452" s="138"/>
      <c r="BC1452" s="138"/>
      <c r="BD1452" s="138"/>
      <c r="BE1452" s="138"/>
      <c r="BF1452" s="138"/>
      <c r="BG1452" s="138"/>
      <c r="BH1452" s="138"/>
      <c r="BI1452" s="138"/>
      <c r="BJ1452" s="138"/>
      <c r="BK1452" s="138">
        <v>53834</v>
      </c>
      <c r="BL1452" s="192"/>
      <c r="BM1452" s="202">
        <v>1</v>
      </c>
      <c r="BN1452" s="211">
        <v>41424.42</v>
      </c>
      <c r="BO1452" s="202" t="s">
        <v>1064</v>
      </c>
    </row>
    <row r="1453" spans="1:67" x14ac:dyDescent="0.25">
      <c r="A1453" s="340"/>
      <c r="B1453" s="343"/>
      <c r="C1453" s="360"/>
      <c r="D1453" s="360"/>
      <c r="E1453" s="366"/>
      <c r="F1453" s="8" t="s">
        <v>261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c r="AZ1453" s="138"/>
      <c r="BA1453" s="138"/>
      <c r="BB1453" s="138"/>
      <c r="BC1453" s="138"/>
      <c r="BD1453" s="138"/>
      <c r="BE1453" s="138"/>
      <c r="BF1453" s="138"/>
      <c r="BG1453" s="138"/>
      <c r="BH1453" s="138"/>
      <c r="BI1453" s="138"/>
      <c r="BJ1453" s="138"/>
      <c r="BK1453" s="138">
        <v>685876.51</v>
      </c>
      <c r="BL1453" s="192"/>
      <c r="BM1453" s="202">
        <v>4</v>
      </c>
      <c r="BN1453" s="211">
        <v>685876.51</v>
      </c>
      <c r="BO1453" s="202"/>
    </row>
    <row r="1454" spans="1:67" x14ac:dyDescent="0.25">
      <c r="A1454" s="340"/>
      <c r="B1454" s="343"/>
      <c r="C1454" s="360"/>
      <c r="D1454" s="360"/>
      <c r="E1454" s="366"/>
      <c r="F1454" s="8" t="s">
        <v>1093</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c r="AZ1454" s="138"/>
      <c r="BA1454" s="138"/>
      <c r="BB1454" s="138"/>
      <c r="BC1454" s="138"/>
      <c r="BD1454" s="138"/>
      <c r="BE1454" s="138"/>
      <c r="BF1454" s="138"/>
      <c r="BG1454" s="138"/>
      <c r="BH1454" s="138"/>
      <c r="BI1454" s="138"/>
      <c r="BJ1454" s="138"/>
      <c r="BK1454" s="138">
        <v>191064.66</v>
      </c>
      <c r="BL1454" s="192"/>
      <c r="BM1454" s="202"/>
      <c r="BN1454" s="211"/>
      <c r="BO1454" s="202"/>
    </row>
    <row r="1455" spans="1:67" x14ac:dyDescent="0.25">
      <c r="A1455" s="340"/>
      <c r="B1455" s="343"/>
      <c r="C1455" s="360"/>
      <c r="D1455" s="360"/>
      <c r="E1455" s="366"/>
      <c r="F1455" s="8" t="s">
        <v>277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c r="AZ1455" s="138"/>
      <c r="BA1455" s="138"/>
      <c r="BB1455" s="138"/>
      <c r="BC1455" s="138"/>
      <c r="BD1455" s="138"/>
      <c r="BE1455" s="138"/>
      <c r="BF1455" s="138"/>
      <c r="BG1455" s="138"/>
      <c r="BH1455" s="138"/>
      <c r="BI1455" s="138"/>
      <c r="BJ1455" s="138"/>
      <c r="BK1455" s="138">
        <v>381206</v>
      </c>
      <c r="BL1455" s="192"/>
      <c r="BM1455" s="202"/>
      <c r="BN1455" s="211"/>
      <c r="BO1455" s="202"/>
    </row>
    <row r="1456" spans="1:67" x14ac:dyDescent="0.25">
      <c r="A1456" s="340"/>
      <c r="B1456" s="343"/>
      <c r="C1456" s="360"/>
      <c r="D1456" s="360"/>
      <c r="E1456" s="366"/>
      <c r="F1456" s="8" t="s">
        <v>1099</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c r="AZ1456" s="138"/>
      <c r="BA1456" s="138"/>
      <c r="BB1456" s="138"/>
      <c r="BC1456" s="138"/>
      <c r="BD1456" s="138"/>
      <c r="BE1456" s="138"/>
      <c r="BF1456" s="138"/>
      <c r="BG1456" s="138"/>
      <c r="BH1456" s="138"/>
      <c r="BI1456" s="138"/>
      <c r="BJ1456" s="138"/>
      <c r="BK1456" s="138">
        <v>70000</v>
      </c>
      <c r="BL1456" s="192"/>
      <c r="BM1456" s="202"/>
      <c r="BN1456" s="211"/>
      <c r="BO1456" s="202"/>
    </row>
    <row r="1457" spans="1:67" x14ac:dyDescent="0.25">
      <c r="A1457" s="341"/>
      <c r="B1457" s="344"/>
      <c r="C1457" s="361"/>
      <c r="D1457" s="361"/>
      <c r="E1457" s="367"/>
      <c r="F1457" s="8" t="s">
        <v>278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c r="AZ1457" s="138"/>
      <c r="BA1457" s="138"/>
      <c r="BB1457" s="138"/>
      <c r="BC1457" s="138"/>
      <c r="BD1457" s="138"/>
      <c r="BE1457" s="138"/>
      <c r="BF1457" s="138"/>
      <c r="BG1457" s="138"/>
      <c r="BH1457" s="138"/>
      <c r="BI1457" s="138"/>
      <c r="BJ1457" s="138"/>
      <c r="BK1457" s="138">
        <v>80000</v>
      </c>
      <c r="BL1457" s="192"/>
      <c r="BM1457" s="202"/>
      <c r="BN1457" s="211"/>
      <c r="BO1457" s="202"/>
    </row>
    <row r="1458" spans="1:67" x14ac:dyDescent="0.25">
      <c r="A1458" s="69"/>
      <c r="B1458" s="23" t="s">
        <v>132</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107"/>
      <c r="AZ1458" s="107"/>
      <c r="BA1458" s="107"/>
      <c r="BB1458" s="107"/>
      <c r="BC1458" s="107"/>
      <c r="BD1458" s="107"/>
      <c r="BE1458" s="107"/>
      <c r="BF1458" s="107"/>
      <c r="BG1458" s="107"/>
      <c r="BH1458" s="107"/>
      <c r="BI1458" s="107"/>
      <c r="BJ1458" s="107"/>
      <c r="BK1458" s="94">
        <f>SUM(BK1448:BK1457)</f>
        <v>3335286.58</v>
      </c>
      <c r="BL1458" s="193">
        <f>BK1458/E1448</f>
        <v>1.0037344953912848</v>
      </c>
      <c r="BM1458" s="202"/>
      <c r="BN1458" s="211"/>
      <c r="BO1458" s="202"/>
    </row>
    <row r="1459" spans="1:67" x14ac:dyDescent="0.25">
      <c r="A1459" s="339">
        <v>167</v>
      </c>
      <c r="B1459" s="342" t="s">
        <v>279</v>
      </c>
      <c r="C1459" s="359" t="s">
        <v>280</v>
      </c>
      <c r="D1459" s="371" t="s">
        <v>512</v>
      </c>
      <c r="E1459" s="365">
        <v>2529090</v>
      </c>
      <c r="F1459" s="7" t="s">
        <v>1088</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6"/>
      <c r="AZ1459" s="96"/>
      <c r="BA1459" s="96"/>
      <c r="BB1459" s="96"/>
      <c r="BC1459" s="96"/>
      <c r="BD1459" s="96"/>
      <c r="BE1459" s="96"/>
      <c r="BF1459" s="96"/>
      <c r="BG1459" s="96"/>
      <c r="BH1459" s="96"/>
      <c r="BI1459" s="96"/>
      <c r="BJ1459" s="96"/>
      <c r="BK1459" s="98">
        <v>638802</v>
      </c>
      <c r="BL1459" s="192"/>
      <c r="BM1459" s="202">
        <v>11</v>
      </c>
      <c r="BN1459" s="211">
        <v>409299.84</v>
      </c>
      <c r="BO1459" s="202"/>
    </row>
    <row r="1460" spans="1:67" x14ac:dyDescent="0.25">
      <c r="A1460" s="340"/>
      <c r="B1460" s="343"/>
      <c r="C1460" s="360"/>
      <c r="D1460" s="375"/>
      <c r="E1460" s="366"/>
      <c r="F1460" s="7" t="s">
        <v>1092</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6"/>
      <c r="AZ1460" s="96"/>
      <c r="BA1460" s="96"/>
      <c r="BB1460" s="96"/>
      <c r="BC1460" s="96"/>
      <c r="BD1460" s="96"/>
      <c r="BE1460" s="96"/>
      <c r="BF1460" s="96"/>
      <c r="BG1460" s="96"/>
      <c r="BH1460" s="96"/>
      <c r="BI1460" s="96"/>
      <c r="BJ1460" s="96"/>
      <c r="BK1460" s="98">
        <v>600000</v>
      </c>
      <c r="BL1460" s="192"/>
      <c r="BM1460" s="202">
        <v>5</v>
      </c>
      <c r="BN1460" s="211">
        <v>499971</v>
      </c>
      <c r="BO1460" s="202"/>
    </row>
    <row r="1461" spans="1:67" x14ac:dyDescent="0.25">
      <c r="A1461" s="340"/>
      <c r="B1461" s="343"/>
      <c r="C1461" s="360"/>
      <c r="D1461" s="375"/>
      <c r="E1461" s="366"/>
      <c r="F1461" s="7" t="s">
        <v>1286</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6"/>
      <c r="AZ1461" s="96"/>
      <c r="BA1461" s="96"/>
      <c r="BB1461" s="96"/>
      <c r="BC1461" s="96"/>
      <c r="BD1461" s="96"/>
      <c r="BE1461" s="96"/>
      <c r="BF1461" s="96"/>
      <c r="BG1461" s="96"/>
      <c r="BH1461" s="96"/>
      <c r="BI1461" s="96"/>
      <c r="BJ1461" s="96"/>
      <c r="BK1461" s="98">
        <v>400000</v>
      </c>
      <c r="BL1461" s="192"/>
      <c r="BM1461" s="202">
        <v>1</v>
      </c>
      <c r="BN1461" s="211">
        <v>99998.17</v>
      </c>
      <c r="BO1461" s="202"/>
    </row>
    <row r="1462" spans="1:67" x14ac:dyDescent="0.25">
      <c r="A1462" s="340"/>
      <c r="B1462" s="343"/>
      <c r="C1462" s="360"/>
      <c r="D1462" s="375"/>
      <c r="E1462" s="366"/>
      <c r="F1462" s="7" t="s">
        <v>1094</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6"/>
      <c r="AZ1462" s="96"/>
      <c r="BA1462" s="96"/>
      <c r="BB1462" s="96"/>
      <c r="BC1462" s="96"/>
      <c r="BD1462" s="96"/>
      <c r="BE1462" s="96"/>
      <c r="BF1462" s="96"/>
      <c r="BG1462" s="96"/>
      <c r="BH1462" s="96"/>
      <c r="BI1462" s="96"/>
      <c r="BJ1462" s="96"/>
      <c r="BK1462" s="98">
        <v>522262</v>
      </c>
      <c r="BL1462" s="192"/>
      <c r="BM1462" s="202">
        <v>6</v>
      </c>
      <c r="BN1462" s="211">
        <v>737142</v>
      </c>
      <c r="BO1462" s="202"/>
    </row>
    <row r="1463" spans="1:67" x14ac:dyDescent="0.25">
      <c r="A1463" s="340"/>
      <c r="B1463" s="343"/>
      <c r="C1463" s="360"/>
      <c r="D1463" s="375"/>
      <c r="E1463" s="366"/>
      <c r="F1463" s="7" t="s">
        <v>1276</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6"/>
      <c r="AZ1463" s="96"/>
      <c r="BA1463" s="96"/>
      <c r="BB1463" s="96"/>
      <c r="BC1463" s="96"/>
      <c r="BD1463" s="96"/>
      <c r="BE1463" s="96"/>
      <c r="BF1463" s="96"/>
      <c r="BG1463" s="96"/>
      <c r="BH1463" s="96"/>
      <c r="BI1463" s="96"/>
      <c r="BJ1463" s="96"/>
      <c r="BK1463" s="98">
        <v>254772</v>
      </c>
      <c r="BL1463" s="192"/>
      <c r="BM1463" s="202"/>
      <c r="BN1463" s="211"/>
      <c r="BO1463" s="202"/>
    </row>
    <row r="1464" spans="1:67" x14ac:dyDescent="0.25">
      <c r="A1464" s="340"/>
      <c r="B1464" s="343"/>
      <c r="C1464" s="360"/>
      <c r="D1464" s="375"/>
      <c r="E1464" s="366"/>
      <c r="F1464" s="7" t="s">
        <v>1143</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6"/>
      <c r="AZ1464" s="96"/>
      <c r="BA1464" s="96"/>
      <c r="BB1464" s="96"/>
      <c r="BC1464" s="96"/>
      <c r="BD1464" s="96"/>
      <c r="BE1464" s="96"/>
      <c r="BF1464" s="96"/>
      <c r="BG1464" s="96"/>
      <c r="BH1464" s="96"/>
      <c r="BI1464" s="96"/>
      <c r="BJ1464" s="96"/>
      <c r="BK1464" s="98">
        <v>30450</v>
      </c>
      <c r="BL1464" s="192"/>
      <c r="BM1464" s="202"/>
      <c r="BN1464" s="211"/>
      <c r="BO1464" s="202"/>
    </row>
    <row r="1465" spans="1:67" x14ac:dyDescent="0.25">
      <c r="A1465" s="340"/>
      <c r="B1465" s="343"/>
      <c r="C1465" s="360"/>
      <c r="D1465" s="375"/>
      <c r="E1465" s="366"/>
      <c r="F1465" s="7" t="s">
        <v>1241</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6"/>
      <c r="AZ1465" s="96"/>
      <c r="BA1465" s="96"/>
      <c r="BB1465" s="96"/>
      <c r="BC1465" s="96"/>
      <c r="BD1465" s="96"/>
      <c r="BE1465" s="96"/>
      <c r="BF1465" s="96"/>
      <c r="BG1465" s="96"/>
      <c r="BH1465" s="96"/>
      <c r="BI1465" s="96"/>
      <c r="BJ1465" s="96"/>
      <c r="BK1465" s="98">
        <v>52804</v>
      </c>
      <c r="BL1465" s="192"/>
      <c r="BM1465" s="202"/>
      <c r="BN1465" s="211"/>
      <c r="BO1465" s="202"/>
    </row>
    <row r="1466" spans="1:67" x14ac:dyDescent="0.25">
      <c r="A1466" s="341"/>
      <c r="B1466" s="344"/>
      <c r="C1466" s="361"/>
      <c r="D1466" s="361"/>
      <c r="E1466" s="367"/>
      <c r="F1466" s="7" t="s">
        <v>513</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6"/>
      <c r="AZ1466" s="96"/>
      <c r="BA1466" s="96"/>
      <c r="BB1466" s="96"/>
      <c r="BC1466" s="96"/>
      <c r="BD1466" s="96"/>
      <c r="BE1466" s="96"/>
      <c r="BF1466" s="96"/>
      <c r="BG1466" s="96"/>
      <c r="BH1466" s="96"/>
      <c r="BI1466" s="96"/>
      <c r="BJ1466" s="96"/>
      <c r="BK1466" s="98">
        <v>30000</v>
      </c>
      <c r="BL1466" s="192"/>
      <c r="BM1466" s="202"/>
      <c r="BN1466" s="211"/>
      <c r="BO1466" s="202"/>
    </row>
    <row r="1467" spans="1:67" x14ac:dyDescent="0.25">
      <c r="A1467" s="69"/>
      <c r="B1467" s="23" t="s">
        <v>132</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107"/>
      <c r="AZ1467" s="107"/>
      <c r="BA1467" s="107"/>
      <c r="BB1467" s="107"/>
      <c r="BC1467" s="107"/>
      <c r="BD1467" s="107"/>
      <c r="BE1467" s="107"/>
      <c r="BF1467" s="107"/>
      <c r="BG1467" s="107"/>
      <c r="BH1467" s="107"/>
      <c r="BI1467" s="107"/>
      <c r="BJ1467" s="107"/>
      <c r="BK1467" s="94">
        <f>SUM(BK1459:BK1466)</f>
        <v>2529090</v>
      </c>
      <c r="BL1467" s="193">
        <f>BK1467/E1459</f>
        <v>1</v>
      </c>
      <c r="BM1467" s="202"/>
      <c r="BN1467" s="211"/>
      <c r="BO1467" s="202"/>
    </row>
    <row r="1468" spans="1:67" x14ac:dyDescent="0.25">
      <c r="A1468" s="391">
        <v>168</v>
      </c>
      <c r="B1468" s="384" t="s">
        <v>281</v>
      </c>
      <c r="C1468" s="386" t="s">
        <v>282</v>
      </c>
      <c r="D1468" s="385" t="s">
        <v>514</v>
      </c>
      <c r="E1468" s="390">
        <v>2533003.31</v>
      </c>
      <c r="F1468" s="7" t="s">
        <v>1088</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c r="AZ1468" s="138"/>
      <c r="BA1468" s="138"/>
      <c r="BB1468" s="138"/>
      <c r="BC1468" s="138"/>
      <c r="BD1468" s="138"/>
      <c r="BE1468" s="138"/>
      <c r="BF1468" s="138"/>
      <c r="BG1468" s="138"/>
      <c r="BH1468" s="138"/>
      <c r="BI1468" s="138"/>
      <c r="BJ1468" s="138"/>
      <c r="BK1468" s="138">
        <v>400000</v>
      </c>
      <c r="BL1468" s="192"/>
      <c r="BM1468" s="202">
        <v>14</v>
      </c>
      <c r="BN1468" s="211">
        <v>395489.75</v>
      </c>
      <c r="BO1468" s="202" t="s">
        <v>189</v>
      </c>
    </row>
    <row r="1469" spans="1:67" x14ac:dyDescent="0.25">
      <c r="A1469" s="391"/>
      <c r="B1469" s="384"/>
      <c r="C1469" s="386"/>
      <c r="D1469" s="386"/>
      <c r="E1469" s="390"/>
      <c r="F1469" s="7" t="s">
        <v>1092</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c r="AZ1469" s="138"/>
      <c r="BA1469" s="138"/>
      <c r="BB1469" s="138"/>
      <c r="BC1469" s="138"/>
      <c r="BD1469" s="138"/>
      <c r="BE1469" s="138"/>
      <c r="BF1469" s="138"/>
      <c r="BG1469" s="138"/>
      <c r="BH1469" s="138"/>
      <c r="BI1469" s="138"/>
      <c r="BJ1469" s="138"/>
      <c r="BK1469" s="138">
        <v>573540</v>
      </c>
      <c r="BL1469" s="192"/>
      <c r="BM1469" s="202">
        <v>7</v>
      </c>
      <c r="BN1469" s="211">
        <v>387592.5</v>
      </c>
      <c r="BO1469" s="202" t="s">
        <v>190</v>
      </c>
    </row>
    <row r="1470" spans="1:67" x14ac:dyDescent="0.25">
      <c r="A1470" s="391"/>
      <c r="B1470" s="384"/>
      <c r="C1470" s="386"/>
      <c r="D1470" s="386"/>
      <c r="E1470" s="390"/>
      <c r="F1470" s="77" t="s">
        <v>1286</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c r="AZ1470" s="138"/>
      <c r="BA1470" s="138"/>
      <c r="BB1470" s="138"/>
      <c r="BC1470" s="138"/>
      <c r="BD1470" s="138"/>
      <c r="BE1470" s="138"/>
      <c r="BF1470" s="138"/>
      <c r="BG1470" s="138"/>
      <c r="BH1470" s="138"/>
      <c r="BI1470" s="138"/>
      <c r="BJ1470" s="138"/>
      <c r="BK1470" s="138">
        <v>400000</v>
      </c>
      <c r="BL1470" s="192"/>
      <c r="BM1470" s="202">
        <v>3</v>
      </c>
      <c r="BN1470" s="211">
        <v>399871</v>
      </c>
      <c r="BO1470" s="202" t="s">
        <v>191</v>
      </c>
    </row>
    <row r="1471" spans="1:67" x14ac:dyDescent="0.25">
      <c r="A1471" s="391"/>
      <c r="B1471" s="384"/>
      <c r="C1471" s="386"/>
      <c r="D1471" s="386"/>
      <c r="E1471" s="390"/>
      <c r="F1471" s="77" t="s">
        <v>1094</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c r="AZ1471" s="138"/>
      <c r="BA1471" s="138"/>
      <c r="BB1471" s="138"/>
      <c r="BC1471" s="138"/>
      <c r="BD1471" s="138"/>
      <c r="BE1471" s="138"/>
      <c r="BF1471" s="138"/>
      <c r="BG1471" s="138"/>
      <c r="BH1471" s="138"/>
      <c r="BI1471" s="138"/>
      <c r="BJ1471" s="138"/>
      <c r="BK1471" s="138">
        <v>522025</v>
      </c>
      <c r="BL1471" s="192"/>
      <c r="BM1471" s="202">
        <v>10</v>
      </c>
      <c r="BN1471" s="211">
        <v>835878</v>
      </c>
      <c r="BO1471" s="202" t="s">
        <v>192</v>
      </c>
    </row>
    <row r="1472" spans="1:67" x14ac:dyDescent="0.25">
      <c r="A1472" s="391"/>
      <c r="B1472" s="384"/>
      <c r="C1472" s="386"/>
      <c r="D1472" s="386"/>
      <c r="E1472" s="390"/>
      <c r="F1472" s="77" t="s">
        <v>1276</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c r="AZ1472" s="138"/>
      <c r="BA1472" s="138"/>
      <c r="BB1472" s="138"/>
      <c r="BC1472" s="138"/>
      <c r="BD1472" s="138"/>
      <c r="BE1472" s="138"/>
      <c r="BF1472" s="138"/>
      <c r="BG1472" s="138"/>
      <c r="BH1472" s="138"/>
      <c r="BI1472" s="138"/>
      <c r="BJ1472" s="138"/>
      <c r="BK1472" s="138">
        <v>255577</v>
      </c>
      <c r="BL1472" s="192"/>
      <c r="BM1472" s="202"/>
      <c r="BN1472" s="211"/>
      <c r="BO1472" s="202"/>
    </row>
    <row r="1473" spans="1:67" x14ac:dyDescent="0.25">
      <c r="A1473" s="391"/>
      <c r="B1473" s="384"/>
      <c r="C1473" s="386"/>
      <c r="D1473" s="386"/>
      <c r="E1473" s="390"/>
      <c r="F1473" s="77" t="s">
        <v>1143</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c r="AZ1473" s="138"/>
      <c r="BA1473" s="138"/>
      <c r="BB1473" s="138"/>
      <c r="BC1473" s="138"/>
      <c r="BD1473" s="138"/>
      <c r="BE1473" s="138"/>
      <c r="BF1473" s="138"/>
      <c r="BG1473" s="138"/>
      <c r="BH1473" s="138"/>
      <c r="BI1473" s="138"/>
      <c r="BJ1473" s="138"/>
      <c r="BK1473" s="138">
        <v>300000</v>
      </c>
      <c r="BL1473" s="192"/>
      <c r="BM1473" s="202">
        <v>2</v>
      </c>
      <c r="BN1473" s="211">
        <v>128846.58</v>
      </c>
      <c r="BO1473" s="202" t="s">
        <v>193</v>
      </c>
    </row>
    <row r="1474" spans="1:67" x14ac:dyDescent="0.25">
      <c r="A1474" s="391"/>
      <c r="B1474" s="384"/>
      <c r="C1474" s="386"/>
      <c r="D1474" s="386"/>
      <c r="E1474" s="390"/>
      <c r="F1474" s="77" t="s">
        <v>1324</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c r="AZ1474" s="138"/>
      <c r="BA1474" s="138"/>
      <c r="BB1474" s="138"/>
      <c r="BC1474" s="138"/>
      <c r="BD1474" s="138"/>
      <c r="BE1474" s="138"/>
      <c r="BF1474" s="138"/>
      <c r="BG1474" s="138"/>
      <c r="BH1474" s="138"/>
      <c r="BI1474" s="138"/>
      <c r="BJ1474" s="138"/>
      <c r="BK1474" s="138">
        <v>50000</v>
      </c>
      <c r="BL1474" s="192"/>
      <c r="BM1474" s="202"/>
      <c r="BN1474" s="211"/>
      <c r="BO1474" s="202"/>
    </row>
    <row r="1475" spans="1:67" x14ac:dyDescent="0.25">
      <c r="A1475" s="391"/>
      <c r="B1475" s="384"/>
      <c r="C1475" s="386"/>
      <c r="D1475" s="386"/>
      <c r="E1475" s="390"/>
      <c r="F1475" s="77" t="s">
        <v>513</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c r="AZ1475" s="138"/>
      <c r="BA1475" s="138"/>
      <c r="BB1475" s="138"/>
      <c r="BC1475" s="138"/>
      <c r="BD1475" s="138"/>
      <c r="BE1475" s="138"/>
      <c r="BF1475" s="138"/>
      <c r="BG1475" s="138"/>
      <c r="BH1475" s="138"/>
      <c r="BI1475" s="138"/>
      <c r="BJ1475" s="138"/>
      <c r="BK1475" s="138">
        <v>31861</v>
      </c>
      <c r="BL1475" s="192"/>
      <c r="BM1475" s="202"/>
      <c r="BN1475" s="211"/>
      <c r="BO1475" s="202"/>
    </row>
    <row r="1476" spans="1:67" x14ac:dyDescent="0.25">
      <c r="A1476" s="69"/>
      <c r="B1476" s="23" t="s">
        <v>132</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107"/>
      <c r="AZ1476" s="107"/>
      <c r="BA1476" s="107"/>
      <c r="BB1476" s="107"/>
      <c r="BC1476" s="107"/>
      <c r="BD1476" s="107"/>
      <c r="BE1476" s="107"/>
      <c r="BF1476" s="107"/>
      <c r="BG1476" s="107"/>
      <c r="BH1476" s="107"/>
      <c r="BI1476" s="107"/>
      <c r="BJ1476" s="107"/>
      <c r="BK1476" s="94">
        <f>SUM(BK1468:BK1475)</f>
        <v>2533003</v>
      </c>
      <c r="BL1476" s="193">
        <f>BK1476/E1468</f>
        <v>0.99999987761563558</v>
      </c>
      <c r="BM1476" s="202"/>
      <c r="BN1476" s="211"/>
      <c r="BO1476" s="202"/>
    </row>
    <row r="1477" spans="1:67" x14ac:dyDescent="0.25">
      <c r="A1477" s="392">
        <v>169</v>
      </c>
      <c r="B1477" s="342" t="s">
        <v>1574</v>
      </c>
      <c r="C1477" s="359" t="s">
        <v>282</v>
      </c>
      <c r="D1477" s="371" t="s">
        <v>515</v>
      </c>
      <c r="E1477" s="365">
        <v>799371</v>
      </c>
      <c r="F1477" s="7" t="s">
        <v>1185</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6"/>
      <c r="AZ1477" s="96"/>
      <c r="BA1477" s="96"/>
      <c r="BB1477" s="96"/>
      <c r="BC1477" s="96"/>
      <c r="BD1477" s="96"/>
      <c r="BE1477" s="96"/>
      <c r="BF1477" s="96"/>
      <c r="BG1477" s="96"/>
      <c r="BH1477" s="96"/>
      <c r="BI1477" s="96"/>
      <c r="BJ1477" s="96"/>
      <c r="BK1477" s="98">
        <v>9823</v>
      </c>
      <c r="BL1477" s="192"/>
      <c r="BM1477" s="202">
        <v>1</v>
      </c>
      <c r="BN1477" s="211">
        <v>9823</v>
      </c>
      <c r="BO1477" s="202"/>
    </row>
    <row r="1478" spans="1:67" x14ac:dyDescent="0.25">
      <c r="A1478" s="393"/>
      <c r="B1478" s="343"/>
      <c r="C1478" s="360"/>
      <c r="D1478" s="375"/>
      <c r="E1478" s="366"/>
      <c r="F1478" s="7" t="s">
        <v>1366</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6"/>
      <c r="AZ1478" s="96"/>
      <c r="BA1478" s="96"/>
      <c r="BB1478" s="96"/>
      <c r="BC1478" s="96"/>
      <c r="BD1478" s="96"/>
      <c r="BE1478" s="96"/>
      <c r="BF1478" s="96"/>
      <c r="BG1478" s="96"/>
      <c r="BH1478" s="96"/>
      <c r="BI1478" s="96"/>
      <c r="BJ1478" s="96"/>
      <c r="BK1478" s="98">
        <v>25000</v>
      </c>
      <c r="BL1478" s="192"/>
      <c r="BM1478" s="202">
        <v>2</v>
      </c>
      <c r="BN1478" s="211">
        <v>25000</v>
      </c>
      <c r="BO1478" s="202"/>
    </row>
    <row r="1479" spans="1:67" x14ac:dyDescent="0.25">
      <c r="A1479" s="393"/>
      <c r="B1479" s="343"/>
      <c r="C1479" s="360"/>
      <c r="D1479" s="375"/>
      <c r="E1479" s="366"/>
      <c r="F1479" s="7" t="s">
        <v>1110</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6"/>
      <c r="AZ1479" s="96"/>
      <c r="BA1479" s="96"/>
      <c r="BB1479" s="96"/>
      <c r="BC1479" s="96"/>
      <c r="BD1479" s="96"/>
      <c r="BE1479" s="96"/>
      <c r="BF1479" s="96"/>
      <c r="BG1479" s="96"/>
      <c r="BH1479" s="96"/>
      <c r="BI1479" s="96"/>
      <c r="BJ1479" s="96"/>
      <c r="BK1479" s="98">
        <v>70000</v>
      </c>
      <c r="BL1479" s="192"/>
      <c r="BM1479" s="202">
        <v>1</v>
      </c>
      <c r="BN1479" s="211">
        <v>70000</v>
      </c>
      <c r="BO1479" s="202"/>
    </row>
    <row r="1480" spans="1:67" x14ac:dyDescent="0.25">
      <c r="A1480" s="393"/>
      <c r="B1480" s="343"/>
      <c r="C1480" s="360"/>
      <c r="D1480" s="375"/>
      <c r="E1480" s="366"/>
      <c r="F1480" s="7" t="s">
        <v>1368</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6"/>
      <c r="AZ1480" s="96"/>
      <c r="BA1480" s="96"/>
      <c r="BB1480" s="96"/>
      <c r="BC1480" s="96"/>
      <c r="BD1480" s="96"/>
      <c r="BE1480" s="96"/>
      <c r="BF1480" s="96"/>
      <c r="BG1480" s="96"/>
      <c r="BH1480" s="96"/>
      <c r="BI1480" s="96"/>
      <c r="BJ1480" s="96"/>
      <c r="BK1480" s="98">
        <v>25000</v>
      </c>
      <c r="BL1480" s="192"/>
      <c r="BM1480" s="202">
        <v>1</v>
      </c>
      <c r="BN1480" s="211">
        <v>25000</v>
      </c>
      <c r="BO1480" s="202"/>
    </row>
    <row r="1481" spans="1:67" x14ac:dyDescent="0.25">
      <c r="A1481" s="393"/>
      <c r="B1481" s="343"/>
      <c r="C1481" s="360"/>
      <c r="D1481" s="375"/>
      <c r="E1481" s="366"/>
      <c r="F1481" s="7" t="s">
        <v>1289</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6"/>
      <c r="AZ1481" s="96"/>
      <c r="BA1481" s="96"/>
      <c r="BB1481" s="96"/>
      <c r="BC1481" s="96"/>
      <c r="BD1481" s="96"/>
      <c r="BE1481" s="96"/>
      <c r="BF1481" s="96"/>
      <c r="BG1481" s="96"/>
      <c r="BH1481" s="96"/>
      <c r="BI1481" s="96"/>
      <c r="BJ1481" s="96"/>
      <c r="BK1481" s="98">
        <v>99250</v>
      </c>
      <c r="BL1481" s="192"/>
      <c r="BM1481" s="202">
        <v>1</v>
      </c>
      <c r="BN1481" s="211">
        <v>99250</v>
      </c>
      <c r="BO1481" s="202"/>
    </row>
    <row r="1482" spans="1:67" x14ac:dyDescent="0.25">
      <c r="A1482" s="393"/>
      <c r="B1482" s="343"/>
      <c r="C1482" s="360"/>
      <c r="D1482" s="375"/>
      <c r="E1482" s="366"/>
      <c r="F1482" s="7" t="s">
        <v>1513</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6"/>
      <c r="AZ1482" s="96"/>
      <c r="BA1482" s="96"/>
      <c r="BB1482" s="96"/>
      <c r="BC1482" s="96"/>
      <c r="BD1482" s="96"/>
      <c r="BE1482" s="96"/>
      <c r="BF1482" s="96"/>
      <c r="BG1482" s="96"/>
      <c r="BH1482" s="96"/>
      <c r="BI1482" s="96"/>
      <c r="BJ1482" s="96"/>
      <c r="BK1482" s="98">
        <v>475604</v>
      </c>
      <c r="BL1482" s="192"/>
      <c r="BM1482" s="202">
        <v>7</v>
      </c>
      <c r="BN1482" s="211">
        <v>475604</v>
      </c>
      <c r="BO1482" s="202"/>
    </row>
    <row r="1483" spans="1:67" x14ac:dyDescent="0.25">
      <c r="A1483" s="393"/>
      <c r="B1483" s="343"/>
      <c r="C1483" s="360"/>
      <c r="D1483" s="375"/>
      <c r="E1483" s="366"/>
      <c r="F1483" s="7" t="s">
        <v>1510</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6"/>
      <c r="AZ1483" s="96"/>
      <c r="BA1483" s="96"/>
      <c r="BB1483" s="96"/>
      <c r="BC1483" s="96"/>
      <c r="BD1483" s="96"/>
      <c r="BE1483" s="96"/>
      <c r="BF1483" s="96"/>
      <c r="BG1483" s="96"/>
      <c r="BH1483" s="96"/>
      <c r="BI1483" s="96"/>
      <c r="BJ1483" s="96"/>
      <c r="BK1483" s="98">
        <v>50000</v>
      </c>
      <c r="BL1483" s="192"/>
      <c r="BM1483" s="202">
        <v>1</v>
      </c>
      <c r="BN1483" s="211">
        <v>50000</v>
      </c>
      <c r="BO1483" s="202"/>
    </row>
    <row r="1484" spans="1:67" x14ac:dyDescent="0.25">
      <c r="A1484" s="394"/>
      <c r="B1484" s="344"/>
      <c r="C1484" s="361"/>
      <c r="D1484" s="376"/>
      <c r="E1484" s="367"/>
      <c r="F1484" s="7" t="s">
        <v>1515</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6"/>
      <c r="AZ1484" s="96"/>
      <c r="BA1484" s="96"/>
      <c r="BB1484" s="96"/>
      <c r="BC1484" s="96"/>
      <c r="BD1484" s="96"/>
      <c r="BE1484" s="96"/>
      <c r="BF1484" s="96"/>
      <c r="BG1484" s="96"/>
      <c r="BH1484" s="96"/>
      <c r="BI1484" s="96"/>
      <c r="BJ1484" s="96"/>
      <c r="BK1484" s="98">
        <v>44694</v>
      </c>
      <c r="BL1484" s="192"/>
      <c r="BM1484" s="202">
        <v>2</v>
      </c>
      <c r="BN1484" s="211">
        <v>44684</v>
      </c>
      <c r="BO1484" s="202"/>
    </row>
    <row r="1485" spans="1:67" x14ac:dyDescent="0.25">
      <c r="A1485" s="69"/>
      <c r="B1485" s="23" t="s">
        <v>132</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107"/>
      <c r="AZ1485" s="107"/>
      <c r="BA1485" s="107"/>
      <c r="BB1485" s="107"/>
      <c r="BC1485" s="107"/>
      <c r="BD1485" s="107"/>
      <c r="BE1485" s="107"/>
      <c r="BF1485" s="107"/>
      <c r="BG1485" s="107"/>
      <c r="BH1485" s="107"/>
      <c r="BI1485" s="107"/>
      <c r="BJ1485" s="107"/>
      <c r="BK1485" s="94">
        <f>SUM(BK1477:BK1484)</f>
        <v>799371</v>
      </c>
      <c r="BL1485" s="193">
        <f>BK1485/E1477</f>
        <v>1</v>
      </c>
      <c r="BM1485" s="202"/>
      <c r="BN1485" s="211"/>
      <c r="BO1485" s="211"/>
    </row>
    <row r="1486" spans="1:67" x14ac:dyDescent="0.25">
      <c r="A1486" s="339">
        <v>170</v>
      </c>
      <c r="B1486" s="342" t="s">
        <v>1575</v>
      </c>
      <c r="C1486" s="359" t="s">
        <v>1576</v>
      </c>
      <c r="D1486" s="371" t="s">
        <v>680</v>
      </c>
      <c r="E1486" s="180"/>
      <c r="F1486" s="7" t="s">
        <v>1185</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6"/>
      <c r="AZ1486" s="96"/>
      <c r="BA1486" s="96"/>
      <c r="BB1486" s="96"/>
      <c r="BC1486" s="96"/>
      <c r="BD1486" s="96"/>
      <c r="BE1486" s="96"/>
      <c r="BF1486" s="96"/>
      <c r="BG1486" s="96"/>
      <c r="BH1486" s="96"/>
      <c r="BI1486" s="96"/>
      <c r="BJ1486" s="96"/>
      <c r="BK1486" s="98">
        <v>8261.84</v>
      </c>
      <c r="BL1486" s="192"/>
      <c r="BM1486" s="202">
        <v>1</v>
      </c>
      <c r="BN1486" s="211">
        <v>8110</v>
      </c>
      <c r="BO1486" s="202"/>
    </row>
    <row r="1487" spans="1:67" x14ac:dyDescent="0.25">
      <c r="A1487" s="340"/>
      <c r="B1487" s="343"/>
      <c r="C1487" s="360"/>
      <c r="D1487" s="375"/>
      <c r="E1487" s="139"/>
      <c r="F1487" s="7" t="s">
        <v>1366</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6"/>
      <c r="AZ1487" s="96"/>
      <c r="BA1487" s="96"/>
      <c r="BB1487" s="96"/>
      <c r="BC1487" s="96"/>
      <c r="BD1487" s="96"/>
      <c r="BE1487" s="96"/>
      <c r="BF1487" s="96"/>
      <c r="BG1487" s="96"/>
      <c r="BH1487" s="96"/>
      <c r="BI1487" s="96"/>
      <c r="BJ1487" s="96"/>
      <c r="BK1487" s="98">
        <v>82578.44</v>
      </c>
      <c r="BL1487" s="192"/>
      <c r="BM1487" s="202">
        <v>1</v>
      </c>
      <c r="BN1487" s="211">
        <v>13600</v>
      </c>
      <c r="BO1487" s="202"/>
    </row>
    <row r="1488" spans="1:67" x14ac:dyDescent="0.25">
      <c r="A1488" s="340"/>
      <c r="B1488" s="343"/>
      <c r="C1488" s="360"/>
      <c r="D1488" s="375"/>
      <c r="E1488" s="139"/>
      <c r="F1488" s="7" t="s">
        <v>1110</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6"/>
      <c r="AZ1488" s="96"/>
      <c r="BA1488" s="96"/>
      <c r="BB1488" s="96"/>
      <c r="BC1488" s="96"/>
      <c r="BD1488" s="96"/>
      <c r="BE1488" s="96"/>
      <c r="BF1488" s="96"/>
      <c r="BG1488" s="96"/>
      <c r="BH1488" s="96"/>
      <c r="BI1488" s="96"/>
      <c r="BJ1488" s="96"/>
      <c r="BK1488" s="98">
        <v>115609.81</v>
      </c>
      <c r="BL1488" s="192"/>
      <c r="BM1488" s="202">
        <v>3</v>
      </c>
      <c r="BN1488" s="211">
        <v>196287</v>
      </c>
      <c r="BO1488" s="202" t="s">
        <v>194</v>
      </c>
    </row>
    <row r="1489" spans="1:67" x14ac:dyDescent="0.25">
      <c r="A1489" s="340"/>
      <c r="B1489" s="343"/>
      <c r="C1489" s="360"/>
      <c r="D1489" s="375"/>
      <c r="E1489" s="142">
        <v>1392145.1309999998</v>
      </c>
      <c r="F1489" s="7" t="s">
        <v>1368</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6"/>
      <c r="AZ1489" s="96"/>
      <c r="BA1489" s="96"/>
      <c r="BB1489" s="96"/>
      <c r="BC1489" s="96"/>
      <c r="BD1489" s="96"/>
      <c r="BE1489" s="96"/>
      <c r="BF1489" s="96"/>
      <c r="BG1489" s="96"/>
      <c r="BH1489" s="96"/>
      <c r="BI1489" s="96"/>
      <c r="BJ1489" s="96"/>
      <c r="BK1489" s="98">
        <v>82578.44</v>
      </c>
      <c r="BL1489" s="192"/>
      <c r="BM1489" s="202">
        <v>2</v>
      </c>
      <c r="BN1489" s="211">
        <v>77526</v>
      </c>
      <c r="BO1489" s="202"/>
    </row>
    <row r="1490" spans="1:67" x14ac:dyDescent="0.25">
      <c r="A1490" s="340"/>
      <c r="B1490" s="343"/>
      <c r="C1490" s="360"/>
      <c r="D1490" s="375"/>
      <c r="E1490" s="139"/>
      <c r="F1490" s="7" t="s">
        <v>1289</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6"/>
      <c r="AZ1490" s="96"/>
      <c r="BA1490" s="96"/>
      <c r="BB1490" s="96"/>
      <c r="BC1490" s="96"/>
      <c r="BD1490" s="96"/>
      <c r="BE1490" s="96"/>
      <c r="BF1490" s="96"/>
      <c r="BG1490" s="96"/>
      <c r="BH1490" s="96"/>
      <c r="BI1490" s="96"/>
      <c r="BJ1490" s="96"/>
      <c r="BK1490" s="98">
        <v>165153.88</v>
      </c>
      <c r="BL1490" s="192"/>
      <c r="BM1490" s="202">
        <v>1</v>
      </c>
      <c r="BN1490" s="211">
        <v>165150</v>
      </c>
      <c r="BO1490" s="202"/>
    </row>
    <row r="1491" spans="1:67" x14ac:dyDescent="0.25">
      <c r="A1491" s="340"/>
      <c r="B1491" s="343"/>
      <c r="C1491" s="360"/>
      <c r="D1491" s="375"/>
      <c r="E1491" s="139"/>
      <c r="F1491" s="7" t="s">
        <v>1513</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6"/>
      <c r="AZ1491" s="96"/>
      <c r="BA1491" s="96"/>
      <c r="BB1491" s="96"/>
      <c r="BC1491" s="96"/>
      <c r="BD1491" s="96"/>
      <c r="BE1491" s="96"/>
      <c r="BF1491" s="96"/>
      <c r="BG1491" s="96"/>
      <c r="BH1491" s="96"/>
      <c r="BI1491" s="96"/>
      <c r="BJ1491" s="96"/>
      <c r="BK1491" s="98">
        <v>792738.64</v>
      </c>
      <c r="BL1491" s="192"/>
      <c r="BM1491" s="202">
        <v>8</v>
      </c>
      <c r="BN1491" s="211">
        <v>792732</v>
      </c>
      <c r="BO1491" s="202"/>
    </row>
    <row r="1492" spans="1:67" x14ac:dyDescent="0.25">
      <c r="A1492" s="340"/>
      <c r="B1492" s="343"/>
      <c r="C1492" s="360"/>
      <c r="D1492" s="375"/>
      <c r="E1492" s="139"/>
      <c r="F1492" s="7" t="s">
        <v>1510</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6"/>
      <c r="AZ1492" s="96"/>
      <c r="BA1492" s="96"/>
      <c r="BB1492" s="96"/>
      <c r="BC1492" s="96"/>
      <c r="BD1492" s="96"/>
      <c r="BE1492" s="96"/>
      <c r="BF1492" s="96"/>
      <c r="BG1492" s="96"/>
      <c r="BH1492" s="96"/>
      <c r="BI1492" s="96"/>
      <c r="BJ1492" s="96"/>
      <c r="BK1492" s="98">
        <v>82576.94</v>
      </c>
      <c r="BL1492" s="192"/>
      <c r="BM1492" s="202">
        <v>1</v>
      </c>
      <c r="BN1492" s="211">
        <v>76095</v>
      </c>
      <c r="BO1492" s="202"/>
    </row>
    <row r="1493" spans="1:67" x14ac:dyDescent="0.25">
      <c r="A1493" s="341"/>
      <c r="B1493" s="344"/>
      <c r="C1493" s="361"/>
      <c r="D1493" s="376"/>
      <c r="E1493" s="17"/>
      <c r="F1493" s="7" t="s">
        <v>1515</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6"/>
      <c r="AZ1493" s="96"/>
      <c r="BA1493" s="96"/>
      <c r="BB1493" s="96"/>
      <c r="BC1493" s="96"/>
      <c r="BD1493" s="96"/>
      <c r="BE1493" s="96"/>
      <c r="BF1493" s="96"/>
      <c r="BG1493" s="96"/>
      <c r="BH1493" s="96"/>
      <c r="BI1493" s="96"/>
      <c r="BJ1493" s="96"/>
      <c r="BK1493" s="98">
        <v>62647.11</v>
      </c>
      <c r="BL1493" s="192"/>
      <c r="BM1493" s="202">
        <v>3</v>
      </c>
      <c r="BN1493" s="211">
        <v>62645</v>
      </c>
      <c r="BO1493" s="202"/>
    </row>
    <row r="1494" spans="1:67" x14ac:dyDescent="0.25">
      <c r="A1494" s="69"/>
      <c r="B1494" s="23" t="s">
        <v>132</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107"/>
      <c r="AZ1494" s="107"/>
      <c r="BA1494" s="107"/>
      <c r="BB1494" s="107"/>
      <c r="BC1494" s="107"/>
      <c r="BD1494" s="107"/>
      <c r="BE1494" s="107"/>
      <c r="BF1494" s="107"/>
      <c r="BG1494" s="107"/>
      <c r="BH1494" s="107"/>
      <c r="BI1494" s="107"/>
      <c r="BJ1494" s="107"/>
      <c r="BK1494" s="94">
        <f>SUM(BK1486:BK1493)</f>
        <v>1392145.1</v>
      </c>
      <c r="BL1494" s="193">
        <f>BK1494/E1489</f>
        <v>0.99999997773220695</v>
      </c>
      <c r="BM1494" s="202"/>
      <c r="BN1494" s="211"/>
      <c r="BO1494" s="202"/>
    </row>
    <row r="1495" spans="1:67" x14ac:dyDescent="0.25">
      <c r="A1495" s="339">
        <v>171</v>
      </c>
      <c r="B1495" s="342" t="s">
        <v>1578</v>
      </c>
      <c r="C1495" s="359" t="s">
        <v>1579</v>
      </c>
      <c r="D1495" s="371" t="s">
        <v>516</v>
      </c>
      <c r="E1495" s="365">
        <v>2080087.31</v>
      </c>
      <c r="F1495" s="7" t="s">
        <v>1436</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6"/>
      <c r="AZ1495" s="96"/>
      <c r="BA1495" s="96"/>
      <c r="BB1495" s="96"/>
      <c r="BC1495" s="96"/>
      <c r="BD1495" s="96"/>
      <c r="BE1495" s="96"/>
      <c r="BF1495" s="96"/>
      <c r="BG1495" s="96"/>
      <c r="BH1495" s="96"/>
      <c r="BI1495" s="96"/>
      <c r="BJ1495" s="96"/>
      <c r="BK1495" s="98">
        <v>588257</v>
      </c>
      <c r="BL1495" s="192"/>
      <c r="BM1495" s="202">
        <v>4</v>
      </c>
      <c r="BN1495" s="211">
        <v>529503</v>
      </c>
      <c r="BO1495" s="202" t="s">
        <v>9</v>
      </c>
    </row>
    <row r="1496" spans="1:67" x14ac:dyDescent="0.25">
      <c r="A1496" s="340"/>
      <c r="B1496" s="343"/>
      <c r="C1496" s="360"/>
      <c r="D1496" s="360"/>
      <c r="E1496" s="366"/>
      <c r="F1496" s="7" t="s">
        <v>1577</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6"/>
      <c r="AZ1496" s="96"/>
      <c r="BA1496" s="96"/>
      <c r="BB1496" s="96"/>
      <c r="BC1496" s="96"/>
      <c r="BD1496" s="96"/>
      <c r="BE1496" s="96"/>
      <c r="BF1496" s="96"/>
      <c r="BG1496" s="96"/>
      <c r="BH1496" s="96"/>
      <c r="BI1496" s="96"/>
      <c r="BJ1496" s="96"/>
      <c r="BK1496" s="98">
        <v>200000</v>
      </c>
      <c r="BL1496" s="192"/>
      <c r="BM1496" s="202">
        <v>4</v>
      </c>
      <c r="BN1496" s="211">
        <v>200000</v>
      </c>
      <c r="BO1496" s="202" t="s">
        <v>10</v>
      </c>
    </row>
    <row r="1497" spans="1:67" x14ac:dyDescent="0.25">
      <c r="A1497" s="340"/>
      <c r="B1497" s="343"/>
      <c r="C1497" s="360"/>
      <c r="D1497" s="360"/>
      <c r="E1497" s="366"/>
      <c r="F1497" s="7" t="s">
        <v>1432</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6"/>
      <c r="AZ1497" s="96"/>
      <c r="BA1497" s="96"/>
      <c r="BB1497" s="96"/>
      <c r="BC1497" s="96"/>
      <c r="BD1497" s="96"/>
      <c r="BE1497" s="96"/>
      <c r="BF1497" s="96"/>
      <c r="BG1497" s="96"/>
      <c r="BH1497" s="96"/>
      <c r="BI1497" s="96"/>
      <c r="BJ1497" s="96"/>
      <c r="BK1497" s="98">
        <v>231830</v>
      </c>
      <c r="BL1497" s="192"/>
      <c r="BM1497" s="202">
        <v>1</v>
      </c>
      <c r="BN1497" s="211">
        <v>76266</v>
      </c>
      <c r="BO1497" s="202" t="s">
        <v>867</v>
      </c>
    </row>
    <row r="1498" spans="1:67" x14ac:dyDescent="0.25">
      <c r="A1498" s="340"/>
      <c r="B1498" s="343"/>
      <c r="C1498" s="360"/>
      <c r="D1498" s="360"/>
      <c r="E1498" s="366"/>
      <c r="F1498" s="7" t="s">
        <v>1435</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6"/>
      <c r="AZ1498" s="96"/>
      <c r="BA1498" s="96"/>
      <c r="BB1498" s="96"/>
      <c r="BC1498" s="96"/>
      <c r="BD1498" s="96"/>
      <c r="BE1498" s="96"/>
      <c r="BF1498" s="96"/>
      <c r="BG1498" s="96"/>
      <c r="BH1498" s="96"/>
      <c r="BI1498" s="96"/>
      <c r="BJ1498" s="96"/>
      <c r="BK1498" s="98">
        <v>900000</v>
      </c>
      <c r="BL1498" s="192"/>
      <c r="BM1498" s="202">
        <v>16</v>
      </c>
      <c r="BN1498" s="211"/>
      <c r="BO1498" s="202"/>
    </row>
    <row r="1499" spans="1:67" x14ac:dyDescent="0.25">
      <c r="A1499" s="340"/>
      <c r="B1499" s="343"/>
      <c r="C1499" s="360"/>
      <c r="D1499" s="360"/>
      <c r="E1499" s="366"/>
      <c r="F1499" s="7" t="s">
        <v>1580</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6"/>
      <c r="AZ1499" s="96"/>
      <c r="BA1499" s="96"/>
      <c r="BB1499" s="96"/>
      <c r="BC1499" s="96"/>
      <c r="BD1499" s="96"/>
      <c r="BE1499" s="96"/>
      <c r="BF1499" s="96"/>
      <c r="BG1499" s="96"/>
      <c r="BH1499" s="96"/>
      <c r="BI1499" s="96"/>
      <c r="BJ1499" s="96"/>
      <c r="BK1499" s="98">
        <v>100000</v>
      </c>
      <c r="BL1499" s="192"/>
      <c r="BM1499" s="202">
        <v>1</v>
      </c>
      <c r="BN1499" s="211"/>
      <c r="BO1499" s="202"/>
    </row>
    <row r="1500" spans="1:67" x14ac:dyDescent="0.25">
      <c r="A1500" s="341"/>
      <c r="B1500" s="344"/>
      <c r="C1500" s="361"/>
      <c r="D1500" s="361"/>
      <c r="E1500" s="367"/>
      <c r="F1500" s="7" t="s">
        <v>246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6"/>
      <c r="AZ1500" s="96"/>
      <c r="BA1500" s="96"/>
      <c r="BB1500" s="96"/>
      <c r="BC1500" s="96"/>
      <c r="BD1500" s="96"/>
      <c r="BE1500" s="96"/>
      <c r="BF1500" s="96"/>
      <c r="BG1500" s="96"/>
      <c r="BH1500" s="96"/>
      <c r="BI1500" s="96"/>
      <c r="BJ1500" s="96"/>
      <c r="BK1500" s="98">
        <v>60000</v>
      </c>
      <c r="BL1500" s="192"/>
      <c r="BM1500" s="202">
        <v>1</v>
      </c>
      <c r="BN1500" s="211"/>
      <c r="BO1500" s="202"/>
    </row>
    <row r="1501" spans="1:67" x14ac:dyDescent="0.25">
      <c r="A1501" s="69"/>
      <c r="B1501" s="23" t="s">
        <v>132</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107"/>
      <c r="AZ1501" s="107"/>
      <c r="BA1501" s="107"/>
      <c r="BB1501" s="107"/>
      <c r="BC1501" s="107"/>
      <c r="BD1501" s="107"/>
      <c r="BE1501" s="107"/>
      <c r="BF1501" s="107"/>
      <c r="BG1501" s="107"/>
      <c r="BH1501" s="107"/>
      <c r="BI1501" s="107"/>
      <c r="BJ1501" s="107"/>
      <c r="BK1501" s="94">
        <f>SUM(BK1495:BK1500)</f>
        <v>2080087</v>
      </c>
      <c r="BL1501" s="193">
        <f>BK1501/E1495</f>
        <v>0.9999998509677942</v>
      </c>
      <c r="BM1501" s="202"/>
      <c r="BN1501" s="211"/>
      <c r="BO1501" s="202"/>
    </row>
    <row r="1502" spans="1:67" x14ac:dyDescent="0.25">
      <c r="A1502" s="339">
        <v>172</v>
      </c>
      <c r="B1502" s="342" t="s">
        <v>1582</v>
      </c>
      <c r="C1502" s="359" t="s">
        <v>1583</v>
      </c>
      <c r="D1502" s="371" t="s">
        <v>517</v>
      </c>
      <c r="E1502" s="365">
        <v>2908276.31</v>
      </c>
      <c r="F1502" s="7" t="s">
        <v>243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6"/>
      <c r="AZ1502" s="96"/>
      <c r="BA1502" s="96"/>
      <c r="BB1502" s="96"/>
      <c r="BC1502" s="96"/>
      <c r="BD1502" s="96"/>
      <c r="BE1502" s="96"/>
      <c r="BF1502" s="96"/>
      <c r="BG1502" s="96"/>
      <c r="BH1502" s="96"/>
      <c r="BI1502" s="96"/>
      <c r="BJ1502" s="96"/>
      <c r="BK1502" s="98">
        <v>98392</v>
      </c>
      <c r="BL1502" s="192"/>
      <c r="BM1502" s="202"/>
      <c r="BN1502" s="211"/>
      <c r="BO1502" s="202"/>
    </row>
    <row r="1503" spans="1:67" x14ac:dyDescent="0.25">
      <c r="A1503" s="340"/>
      <c r="B1503" s="343"/>
      <c r="C1503" s="360"/>
      <c r="D1503" s="360"/>
      <c r="E1503" s="366"/>
      <c r="F1503" s="7" t="s">
        <v>237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6"/>
      <c r="AZ1503" s="96"/>
      <c r="BA1503" s="96"/>
      <c r="BB1503" s="96"/>
      <c r="BC1503" s="96"/>
      <c r="BD1503" s="96"/>
      <c r="BE1503" s="96"/>
      <c r="BF1503" s="96"/>
      <c r="BG1503" s="96"/>
      <c r="BH1503" s="96"/>
      <c r="BI1503" s="96"/>
      <c r="BJ1503" s="96"/>
      <c r="BK1503" s="98">
        <v>598588</v>
      </c>
      <c r="BL1503" s="192"/>
      <c r="BM1503" s="202">
        <v>2</v>
      </c>
      <c r="BN1503" s="211">
        <v>400000</v>
      </c>
      <c r="BO1503" s="202"/>
    </row>
    <row r="1504" spans="1:67" x14ac:dyDescent="0.25">
      <c r="A1504" s="340"/>
      <c r="B1504" s="343"/>
      <c r="C1504" s="360"/>
      <c r="D1504" s="360"/>
      <c r="E1504" s="366"/>
      <c r="F1504" s="7" t="s">
        <v>1581</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6"/>
      <c r="AZ1504" s="96"/>
      <c r="BA1504" s="96"/>
      <c r="BB1504" s="96"/>
      <c r="BC1504" s="96"/>
      <c r="BD1504" s="96"/>
      <c r="BE1504" s="96"/>
      <c r="BF1504" s="96"/>
      <c r="BG1504" s="96"/>
      <c r="BH1504" s="96"/>
      <c r="BI1504" s="96"/>
      <c r="BJ1504" s="96"/>
      <c r="BK1504" s="98">
        <v>225000</v>
      </c>
      <c r="BL1504" s="192"/>
      <c r="BM1504" s="202">
        <v>8</v>
      </c>
      <c r="BN1504" s="211">
        <v>200000</v>
      </c>
      <c r="BO1504" s="202"/>
    </row>
    <row r="1505" spans="1:67" x14ac:dyDescent="0.25">
      <c r="A1505" s="340"/>
      <c r="B1505" s="343"/>
      <c r="C1505" s="360"/>
      <c r="D1505" s="360"/>
      <c r="E1505" s="366"/>
      <c r="F1505" s="7" t="s">
        <v>1584</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6"/>
      <c r="AZ1505" s="96"/>
      <c r="BA1505" s="96"/>
      <c r="BB1505" s="96"/>
      <c r="BC1505" s="96"/>
      <c r="BD1505" s="96"/>
      <c r="BE1505" s="96"/>
      <c r="BF1505" s="96"/>
      <c r="BG1505" s="96"/>
      <c r="BH1505" s="96"/>
      <c r="BI1505" s="96"/>
      <c r="BJ1505" s="96"/>
      <c r="BK1505" s="98">
        <v>340000</v>
      </c>
      <c r="BL1505" s="192"/>
      <c r="BM1505" s="202">
        <v>6</v>
      </c>
      <c r="BN1505" s="211">
        <v>340000</v>
      </c>
      <c r="BO1505" s="202"/>
    </row>
    <row r="1506" spans="1:67" x14ac:dyDescent="0.25">
      <c r="A1506" s="340"/>
      <c r="B1506" s="343"/>
      <c r="C1506" s="360"/>
      <c r="D1506" s="360"/>
      <c r="E1506" s="366"/>
      <c r="F1506" s="7" t="s">
        <v>1585</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6"/>
      <c r="AZ1506" s="96"/>
      <c r="BA1506" s="96"/>
      <c r="BB1506" s="96"/>
      <c r="BC1506" s="96"/>
      <c r="BD1506" s="96"/>
      <c r="BE1506" s="96"/>
      <c r="BF1506" s="96"/>
      <c r="BG1506" s="96"/>
      <c r="BH1506" s="96"/>
      <c r="BI1506" s="96"/>
      <c r="BJ1506" s="96"/>
      <c r="BK1506" s="98">
        <v>200000</v>
      </c>
      <c r="BL1506" s="192"/>
      <c r="BM1506" s="202">
        <v>2</v>
      </c>
      <c r="BN1506" s="211">
        <v>199971</v>
      </c>
      <c r="BO1506" s="202"/>
    </row>
    <row r="1507" spans="1:67" x14ac:dyDescent="0.25">
      <c r="A1507" s="340"/>
      <c r="B1507" s="343"/>
      <c r="C1507" s="360"/>
      <c r="D1507" s="360"/>
      <c r="E1507" s="366"/>
      <c r="F1507" s="7" t="s">
        <v>246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6"/>
      <c r="AZ1507" s="96"/>
      <c r="BA1507" s="96"/>
      <c r="BB1507" s="96"/>
      <c r="BC1507" s="96"/>
      <c r="BD1507" s="96"/>
      <c r="BE1507" s="96"/>
      <c r="BF1507" s="96"/>
      <c r="BG1507" s="96"/>
      <c r="BH1507" s="96"/>
      <c r="BI1507" s="96"/>
      <c r="BJ1507" s="96"/>
      <c r="BK1507" s="98">
        <v>1380000</v>
      </c>
      <c r="BL1507" s="192"/>
      <c r="BM1507" s="202">
        <v>3</v>
      </c>
      <c r="BN1507" s="211">
        <v>179219.55</v>
      </c>
      <c r="BO1507" s="202"/>
    </row>
    <row r="1508" spans="1:67" x14ac:dyDescent="0.25">
      <c r="A1508" s="341"/>
      <c r="B1508" s="344"/>
      <c r="C1508" s="361"/>
      <c r="D1508" s="361"/>
      <c r="E1508" s="367"/>
      <c r="F1508" s="7" t="s">
        <v>245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6"/>
      <c r="AZ1508" s="96"/>
      <c r="BA1508" s="96"/>
      <c r="BB1508" s="96"/>
      <c r="BC1508" s="96"/>
      <c r="BD1508" s="96"/>
      <c r="BE1508" s="96"/>
      <c r="BF1508" s="96"/>
      <c r="BG1508" s="96"/>
      <c r="BH1508" s="96"/>
      <c r="BI1508" s="96"/>
      <c r="BJ1508" s="96"/>
      <c r="BK1508" s="98">
        <v>66296</v>
      </c>
      <c r="BL1508" s="192"/>
      <c r="BM1508" s="202"/>
      <c r="BN1508" s="211"/>
      <c r="BO1508" s="202"/>
    </row>
    <row r="1509" spans="1:67" x14ac:dyDescent="0.25">
      <c r="A1509" s="69"/>
      <c r="B1509" s="23" t="s">
        <v>132</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107"/>
      <c r="AZ1509" s="107"/>
      <c r="BA1509" s="107"/>
      <c r="BB1509" s="107"/>
      <c r="BC1509" s="107"/>
      <c r="BD1509" s="107"/>
      <c r="BE1509" s="107"/>
      <c r="BF1509" s="107"/>
      <c r="BG1509" s="107"/>
      <c r="BH1509" s="107"/>
      <c r="BI1509" s="107"/>
      <c r="BJ1509" s="107"/>
      <c r="BK1509" s="94">
        <f>SUM(BK1502:BK1508)</f>
        <v>2908276</v>
      </c>
      <c r="BL1509" s="193">
        <f>BK1509/E1502</f>
        <v>0.99999989340765216</v>
      </c>
      <c r="BM1509" s="202"/>
      <c r="BN1509" s="211"/>
      <c r="BO1509" s="202"/>
    </row>
    <row r="1510" spans="1:67" x14ac:dyDescent="0.25">
      <c r="A1510" s="339">
        <v>173</v>
      </c>
      <c r="B1510" s="342" t="s">
        <v>1586</v>
      </c>
      <c r="C1510" s="359" t="s">
        <v>1587</v>
      </c>
      <c r="D1510" s="371" t="s">
        <v>518</v>
      </c>
      <c r="E1510" s="365">
        <v>2628949.31</v>
      </c>
      <c r="F1510" s="7" t="s">
        <v>1436</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6"/>
      <c r="AZ1510" s="96"/>
      <c r="BA1510" s="96"/>
      <c r="BB1510" s="96"/>
      <c r="BC1510" s="96"/>
      <c r="BD1510" s="96"/>
      <c r="BE1510" s="96"/>
      <c r="BF1510" s="96"/>
      <c r="BG1510" s="96"/>
      <c r="BH1510" s="96"/>
      <c r="BI1510" s="96"/>
      <c r="BJ1510" s="96"/>
      <c r="BK1510" s="98">
        <v>402229</v>
      </c>
      <c r="BL1510" s="192"/>
      <c r="BM1510" s="202">
        <v>5</v>
      </c>
      <c r="BN1510" s="211">
        <v>388119</v>
      </c>
      <c r="BO1510" s="202"/>
    </row>
    <row r="1511" spans="1:67" x14ac:dyDescent="0.25">
      <c r="A1511" s="340"/>
      <c r="B1511" s="343"/>
      <c r="C1511" s="360"/>
      <c r="D1511" s="375"/>
      <c r="E1511" s="366"/>
      <c r="F1511" s="7" t="s">
        <v>1218</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6"/>
      <c r="AZ1511" s="96"/>
      <c r="BA1511" s="96"/>
      <c r="BB1511" s="96"/>
      <c r="BC1511" s="96"/>
      <c r="BD1511" s="96"/>
      <c r="BE1511" s="96"/>
      <c r="BF1511" s="96"/>
      <c r="BG1511" s="96"/>
      <c r="BH1511" s="96"/>
      <c r="BI1511" s="96"/>
      <c r="BJ1511" s="96"/>
      <c r="BK1511" s="98">
        <v>250000</v>
      </c>
      <c r="BL1511" s="192"/>
      <c r="BM1511" s="202">
        <v>5</v>
      </c>
      <c r="BN1511" s="211">
        <v>250000</v>
      </c>
      <c r="BO1511" s="202"/>
    </row>
    <row r="1512" spans="1:67" x14ac:dyDescent="0.25">
      <c r="A1512" s="340"/>
      <c r="B1512" s="343"/>
      <c r="C1512" s="360"/>
      <c r="D1512" s="375"/>
      <c r="E1512" s="366"/>
      <c r="F1512" s="7" t="s">
        <v>1220</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6"/>
      <c r="AZ1512" s="96"/>
      <c r="BA1512" s="96"/>
      <c r="BB1512" s="96"/>
      <c r="BC1512" s="96"/>
      <c r="BD1512" s="96"/>
      <c r="BE1512" s="96"/>
      <c r="BF1512" s="96"/>
      <c r="BG1512" s="96"/>
      <c r="BH1512" s="96"/>
      <c r="BI1512" s="96"/>
      <c r="BJ1512" s="96"/>
      <c r="BK1512" s="98">
        <v>688535</v>
      </c>
      <c r="BL1512" s="192"/>
      <c r="BM1512" s="202">
        <v>4</v>
      </c>
      <c r="BN1512" s="211">
        <v>639673</v>
      </c>
      <c r="BO1512" s="202"/>
    </row>
    <row r="1513" spans="1:67" x14ac:dyDescent="0.25">
      <c r="A1513" s="340"/>
      <c r="B1513" s="343"/>
      <c r="C1513" s="360"/>
      <c r="D1513" s="375"/>
      <c r="E1513" s="366"/>
      <c r="F1513" s="7" t="s">
        <v>1221</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6"/>
      <c r="AZ1513" s="96"/>
      <c r="BA1513" s="96"/>
      <c r="BB1513" s="96"/>
      <c r="BC1513" s="96"/>
      <c r="BD1513" s="96"/>
      <c r="BE1513" s="96"/>
      <c r="BF1513" s="96"/>
      <c r="BG1513" s="96"/>
      <c r="BH1513" s="96"/>
      <c r="BI1513" s="96"/>
      <c r="BJ1513" s="96"/>
      <c r="BK1513" s="98">
        <v>1148185</v>
      </c>
      <c r="BL1513" s="192"/>
      <c r="BM1513" s="202">
        <v>20</v>
      </c>
      <c r="BN1513" s="211">
        <v>1206602</v>
      </c>
      <c r="BO1513" s="202" t="s">
        <v>896</v>
      </c>
    </row>
    <row r="1514" spans="1:67" x14ac:dyDescent="0.25">
      <c r="A1514" s="340"/>
      <c r="B1514" s="343"/>
      <c r="C1514" s="360"/>
      <c r="D1514" s="375"/>
      <c r="E1514" s="366"/>
      <c r="F1514" s="7" t="s">
        <v>1222</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6"/>
      <c r="AZ1514" s="96"/>
      <c r="BA1514" s="96"/>
      <c r="BB1514" s="96"/>
      <c r="BC1514" s="96"/>
      <c r="BD1514" s="96"/>
      <c r="BE1514" s="96"/>
      <c r="BF1514" s="96"/>
      <c r="BG1514" s="96"/>
      <c r="BH1514" s="96"/>
      <c r="BI1514" s="96"/>
      <c r="BJ1514" s="96"/>
      <c r="BK1514" s="98">
        <v>100000</v>
      </c>
      <c r="BL1514" s="192"/>
      <c r="BM1514" s="202">
        <v>1</v>
      </c>
      <c r="BN1514" s="211">
        <v>99393</v>
      </c>
      <c r="BO1514" s="202" t="s">
        <v>897</v>
      </c>
    </row>
    <row r="1515" spans="1:67" x14ac:dyDescent="0.25">
      <c r="A1515" s="341"/>
      <c r="B1515" s="344"/>
      <c r="C1515" s="361"/>
      <c r="D1515" s="376"/>
      <c r="E1515" s="367"/>
      <c r="F1515" s="7" t="s">
        <v>1223</v>
      </c>
      <c r="G1515" s="96"/>
      <c r="H1515" s="96"/>
      <c r="I1515" s="96"/>
      <c r="J1515" s="96"/>
      <c r="K1515" s="96"/>
      <c r="L1515" s="96"/>
      <c r="M1515" s="96"/>
      <c r="N1515" s="96"/>
      <c r="O1515" s="96"/>
      <c r="P1515" s="96"/>
      <c r="Q1515" s="96"/>
      <c r="R1515" s="96"/>
      <c r="S1515" s="96"/>
      <c r="T1515" s="96"/>
      <c r="U1515" s="96"/>
      <c r="V1515" s="96"/>
      <c r="W1515" s="96"/>
      <c r="X1515" s="96"/>
      <c r="Y1515" s="96">
        <v>40000</v>
      </c>
      <c r="BK1515" s="98">
        <v>40000</v>
      </c>
      <c r="BL1515" s="192"/>
      <c r="BM1515" s="202"/>
      <c r="BN1515" s="211"/>
      <c r="BO1515" s="202"/>
    </row>
    <row r="1516" spans="1:67" x14ac:dyDescent="0.25">
      <c r="A1516" s="69"/>
      <c r="B1516" s="23" t="s">
        <v>132</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107"/>
      <c r="AZ1516" s="107"/>
      <c r="BA1516" s="107"/>
      <c r="BB1516" s="107"/>
      <c r="BC1516" s="107"/>
      <c r="BD1516" s="107"/>
      <c r="BE1516" s="107"/>
      <c r="BF1516" s="107"/>
      <c r="BG1516" s="107"/>
      <c r="BH1516" s="107"/>
      <c r="BI1516" s="107"/>
      <c r="BJ1516" s="107"/>
      <c r="BK1516" s="94">
        <f>SUM(BK1510:BK1515)</f>
        <v>2628949</v>
      </c>
      <c r="BL1516" s="193">
        <f>BK1516/E1510</f>
        <v>0.99999988208216917</v>
      </c>
      <c r="BM1516" s="202"/>
      <c r="BN1516" s="211"/>
      <c r="BO1516" s="202"/>
    </row>
    <row r="1517" spans="1:67" x14ac:dyDescent="0.25">
      <c r="A1517" s="339">
        <v>174</v>
      </c>
      <c r="B1517" s="342" t="s">
        <v>1588</v>
      </c>
      <c r="C1517" s="359" t="s">
        <v>1583</v>
      </c>
      <c r="D1517" s="371" t="s">
        <v>519</v>
      </c>
      <c r="E1517" s="416">
        <v>2397528.25</v>
      </c>
      <c r="F1517" s="7" t="s">
        <v>1120</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6"/>
      <c r="AZ1517" s="96"/>
      <c r="BA1517" s="96"/>
      <c r="BB1517" s="96"/>
      <c r="BC1517" s="96"/>
      <c r="BD1517" s="96"/>
      <c r="BE1517" s="96"/>
      <c r="BF1517" s="96"/>
      <c r="BG1517" s="96"/>
      <c r="BH1517" s="96"/>
      <c r="BI1517" s="96"/>
      <c r="BJ1517" s="96"/>
      <c r="BK1517" s="98">
        <v>900000</v>
      </c>
      <c r="BL1517" s="192"/>
      <c r="BM1517" s="202">
        <v>17</v>
      </c>
      <c r="BN1517" s="211">
        <v>896183</v>
      </c>
      <c r="BO1517" s="202"/>
    </row>
    <row r="1518" spans="1:67" x14ac:dyDescent="0.25">
      <c r="A1518" s="340"/>
      <c r="B1518" s="343"/>
      <c r="C1518" s="360"/>
      <c r="D1518" s="375"/>
      <c r="E1518" s="417"/>
      <c r="F1518" s="7" t="s">
        <v>1121</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6"/>
      <c r="AZ1518" s="96"/>
      <c r="BA1518" s="96"/>
      <c r="BB1518" s="96"/>
      <c r="BC1518" s="96"/>
      <c r="BD1518" s="96"/>
      <c r="BE1518" s="96"/>
      <c r="BF1518" s="96"/>
      <c r="BG1518" s="96"/>
      <c r="BH1518" s="96"/>
      <c r="BI1518" s="96"/>
      <c r="BJ1518" s="96"/>
      <c r="BK1518" s="98">
        <v>100000</v>
      </c>
      <c r="BL1518" s="192"/>
      <c r="BM1518" s="202">
        <v>1</v>
      </c>
      <c r="BN1518" s="211">
        <v>100000</v>
      </c>
      <c r="BO1518" s="202"/>
    </row>
    <row r="1519" spans="1:67" x14ac:dyDescent="0.25">
      <c r="A1519" s="340"/>
      <c r="B1519" s="343"/>
      <c r="C1519" s="360"/>
      <c r="D1519" s="375"/>
      <c r="E1519" s="417"/>
      <c r="F1519" s="7" t="s">
        <v>1091</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6"/>
      <c r="AZ1519" s="96"/>
      <c r="BA1519" s="96"/>
      <c r="BB1519" s="96"/>
      <c r="BC1519" s="96"/>
      <c r="BD1519" s="96"/>
      <c r="BE1519" s="96"/>
      <c r="BF1519" s="96"/>
      <c r="BG1519" s="96"/>
      <c r="BH1519" s="96"/>
      <c r="BI1519" s="96"/>
      <c r="BJ1519" s="96"/>
      <c r="BK1519" s="98">
        <v>281969</v>
      </c>
      <c r="BL1519" s="192"/>
      <c r="BM1519" s="202">
        <v>7</v>
      </c>
      <c r="BN1519" s="211">
        <v>351771</v>
      </c>
      <c r="BO1519" s="202" t="s">
        <v>830</v>
      </c>
    </row>
    <row r="1520" spans="1:67" x14ac:dyDescent="0.25">
      <c r="A1520" s="340"/>
      <c r="B1520" s="343"/>
      <c r="C1520" s="360"/>
      <c r="D1520" s="375"/>
      <c r="E1520" s="417"/>
      <c r="F1520" s="7" t="s">
        <v>1401</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6"/>
      <c r="AZ1520" s="96"/>
      <c r="BA1520" s="96"/>
      <c r="BB1520" s="96"/>
      <c r="BC1520" s="96"/>
      <c r="BD1520" s="96"/>
      <c r="BE1520" s="96"/>
      <c r="BF1520" s="96"/>
      <c r="BG1520" s="96"/>
      <c r="BH1520" s="96"/>
      <c r="BI1520" s="96"/>
      <c r="BJ1520" s="96"/>
      <c r="BK1520" s="98">
        <v>30000</v>
      </c>
      <c r="BL1520" s="192"/>
      <c r="BM1520" s="202">
        <v>1</v>
      </c>
      <c r="BN1520" s="211">
        <v>10000</v>
      </c>
      <c r="BO1520" s="202"/>
    </row>
    <row r="1521" spans="1:67" x14ac:dyDescent="0.25">
      <c r="A1521" s="340"/>
      <c r="B1521" s="343"/>
      <c r="C1521" s="360"/>
      <c r="D1521" s="375"/>
      <c r="E1521" s="417"/>
      <c r="F1521" s="7" t="s">
        <v>1502</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6"/>
      <c r="AZ1521" s="96"/>
      <c r="BA1521" s="96"/>
      <c r="BB1521" s="96"/>
      <c r="BC1521" s="96"/>
      <c r="BD1521" s="96"/>
      <c r="BE1521" s="96"/>
      <c r="BF1521" s="96"/>
      <c r="BG1521" s="96"/>
      <c r="BH1521" s="96"/>
      <c r="BI1521" s="96"/>
      <c r="BJ1521" s="96"/>
      <c r="BK1521" s="98">
        <v>270000</v>
      </c>
      <c r="BL1521" s="192"/>
      <c r="BM1521" s="202">
        <v>12</v>
      </c>
      <c r="BN1521" s="211">
        <v>480000</v>
      </c>
      <c r="BO1521" s="202" t="s">
        <v>831</v>
      </c>
    </row>
    <row r="1522" spans="1:67" x14ac:dyDescent="0.25">
      <c r="A1522" s="340"/>
      <c r="B1522" s="343"/>
      <c r="C1522" s="360"/>
      <c r="D1522" s="375"/>
      <c r="E1522" s="417"/>
      <c r="F1522" s="7" t="s">
        <v>1148</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6"/>
      <c r="AZ1522" s="96"/>
      <c r="BA1522" s="96"/>
      <c r="BB1522" s="96"/>
      <c r="BC1522" s="96"/>
      <c r="BD1522" s="96"/>
      <c r="BE1522" s="96"/>
      <c r="BF1522" s="96"/>
      <c r="BG1522" s="96"/>
      <c r="BH1522" s="96"/>
      <c r="BI1522" s="96"/>
      <c r="BJ1522" s="96"/>
      <c r="BK1522" s="98">
        <v>707072</v>
      </c>
      <c r="BL1522" s="192"/>
      <c r="BM1522" s="202">
        <v>8</v>
      </c>
      <c r="BN1522" s="211">
        <v>980690</v>
      </c>
      <c r="BO1522" s="202" t="s">
        <v>898</v>
      </c>
    </row>
    <row r="1523" spans="1:67" x14ac:dyDescent="0.25">
      <c r="A1523" s="340"/>
      <c r="B1523" s="343"/>
      <c r="C1523" s="360"/>
      <c r="D1523" s="375"/>
      <c r="E1523" s="417"/>
      <c r="F1523" s="7" t="s">
        <v>1140</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c r="AZ1523" s="96"/>
      <c r="BA1523" s="96"/>
      <c r="BB1523" s="96"/>
      <c r="BC1523" s="96"/>
      <c r="BD1523" s="96"/>
      <c r="BE1523" s="96"/>
      <c r="BF1523" s="96"/>
      <c r="BG1523" s="96"/>
      <c r="BH1523" s="96"/>
      <c r="BI1523" s="96"/>
      <c r="BJ1523" s="96"/>
      <c r="BK1523" s="96">
        <v>30887.37</v>
      </c>
      <c r="BL1523" s="192"/>
      <c r="BM1523" s="202"/>
      <c r="BN1523" s="211"/>
      <c r="BO1523" s="202"/>
    </row>
    <row r="1524" spans="1:67" x14ac:dyDescent="0.25">
      <c r="A1524" s="341"/>
      <c r="B1524" s="344"/>
      <c r="C1524" s="361"/>
      <c r="D1524" s="376"/>
      <c r="E1524" s="418"/>
      <c r="F1524" s="7" t="s">
        <v>1276</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6"/>
      <c r="AZ1524" s="96"/>
      <c r="BA1524" s="96"/>
      <c r="BB1524" s="96"/>
      <c r="BC1524" s="96"/>
      <c r="BD1524" s="96"/>
      <c r="BE1524" s="96"/>
      <c r="BF1524" s="96"/>
      <c r="BG1524" s="96"/>
      <c r="BH1524" s="96"/>
      <c r="BI1524" s="96"/>
      <c r="BJ1524" s="96"/>
      <c r="BK1524" s="98">
        <v>30887</v>
      </c>
      <c r="BL1524" s="192"/>
      <c r="BM1524" s="202"/>
      <c r="BN1524" s="211"/>
      <c r="BO1524" s="202"/>
    </row>
    <row r="1525" spans="1:67" x14ac:dyDescent="0.25">
      <c r="A1525" s="209"/>
      <c r="B1525" s="210"/>
      <c r="C1525" s="139"/>
      <c r="D1525" s="233"/>
      <c r="E1525" s="240"/>
      <c r="F1525" s="77" t="s">
        <v>791</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6"/>
      <c r="AZ1525" s="96"/>
      <c r="BA1525" s="96"/>
      <c r="BB1525" s="96"/>
      <c r="BC1525" s="96"/>
      <c r="BD1525" s="96"/>
      <c r="BE1525" s="96"/>
      <c r="BF1525" s="96"/>
      <c r="BG1525" s="96"/>
      <c r="BH1525" s="96"/>
      <c r="BI1525" s="96"/>
      <c r="BJ1525" s="96"/>
      <c r="BK1525" s="98">
        <v>77600</v>
      </c>
      <c r="BL1525" s="192"/>
      <c r="BM1525" s="202"/>
      <c r="BN1525" s="211"/>
      <c r="BO1525" s="202"/>
    </row>
    <row r="1526" spans="1:67" x14ac:dyDescent="0.25">
      <c r="A1526" s="69"/>
      <c r="B1526" s="23" t="s">
        <v>132</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107"/>
      <c r="AZ1526" s="107"/>
      <c r="BA1526" s="107"/>
      <c r="BB1526" s="107"/>
      <c r="BC1526" s="107"/>
      <c r="BD1526" s="107"/>
      <c r="BE1526" s="107"/>
      <c r="BF1526" s="107"/>
      <c r="BG1526" s="107"/>
      <c r="BH1526" s="107"/>
      <c r="BI1526" s="107"/>
      <c r="BJ1526" s="107"/>
      <c r="BK1526" s="94">
        <f>SUM(BK1517:BK1524)</f>
        <v>2350815.37</v>
      </c>
      <c r="BL1526" s="193">
        <f>BK1526/E1517</f>
        <v>0.98051623375032182</v>
      </c>
      <c r="BM1526" s="202"/>
      <c r="BN1526" s="211"/>
      <c r="BO1526" s="202"/>
    </row>
    <row r="1527" spans="1:67" ht="15" customHeight="1" x14ac:dyDescent="0.25">
      <c r="A1527" s="339">
        <v>175</v>
      </c>
      <c r="B1527" s="342" t="s">
        <v>1589</v>
      </c>
      <c r="C1527" s="359" t="s">
        <v>1579</v>
      </c>
      <c r="D1527" s="371" t="s">
        <v>679</v>
      </c>
      <c r="E1527" s="365">
        <v>1038821.31</v>
      </c>
      <c r="F1527" s="7" t="s">
        <v>1113</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6"/>
      <c r="AZ1527" s="96"/>
      <c r="BA1527" s="96"/>
      <c r="BB1527" s="96"/>
      <c r="BC1527" s="96"/>
      <c r="BD1527" s="96"/>
      <c r="BE1527" s="96"/>
      <c r="BF1527" s="96"/>
      <c r="BG1527" s="96"/>
      <c r="BH1527" s="96"/>
      <c r="BI1527" s="96"/>
      <c r="BJ1527" s="96"/>
      <c r="BK1527" s="98">
        <v>314655</v>
      </c>
      <c r="BL1527" s="192"/>
      <c r="BM1527" s="202"/>
      <c r="BN1527" s="211"/>
      <c r="BO1527" s="202"/>
    </row>
    <row r="1528" spans="1:67" x14ac:dyDescent="0.25">
      <c r="A1528" s="340"/>
      <c r="B1528" s="343"/>
      <c r="C1528" s="360"/>
      <c r="D1528" s="360"/>
      <c r="E1528" s="366"/>
      <c r="F1528" s="7" t="s">
        <v>1189</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6"/>
      <c r="AZ1528" s="96"/>
      <c r="BA1528" s="96"/>
      <c r="BB1528" s="96"/>
      <c r="BC1528" s="96"/>
      <c r="BD1528" s="96"/>
      <c r="BE1528" s="96"/>
      <c r="BF1528" s="96"/>
      <c r="BG1528" s="96"/>
      <c r="BH1528" s="96"/>
      <c r="BI1528" s="96"/>
      <c r="BJ1528" s="96"/>
      <c r="BK1528" s="98">
        <v>120000</v>
      </c>
      <c r="BL1528" s="192"/>
      <c r="BM1528" s="202">
        <v>1</v>
      </c>
      <c r="BN1528" s="211">
        <v>20000</v>
      </c>
      <c r="BO1528" s="202"/>
    </row>
    <row r="1529" spans="1:67" x14ac:dyDescent="0.25">
      <c r="A1529" s="340"/>
      <c r="B1529" s="343"/>
      <c r="C1529" s="360"/>
      <c r="D1529" s="360"/>
      <c r="E1529" s="366"/>
      <c r="F1529" s="7" t="s">
        <v>1212</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6"/>
      <c r="AZ1529" s="96"/>
      <c r="BA1529" s="96"/>
      <c r="BB1529" s="96"/>
      <c r="BC1529" s="96"/>
      <c r="BD1529" s="96"/>
      <c r="BE1529" s="96"/>
      <c r="BF1529" s="96"/>
      <c r="BG1529" s="96"/>
      <c r="BH1529" s="96"/>
      <c r="BI1529" s="96"/>
      <c r="BJ1529" s="96"/>
      <c r="BK1529" s="98">
        <v>486208.31</v>
      </c>
      <c r="BL1529" s="192"/>
      <c r="BM1529" s="202">
        <v>6</v>
      </c>
      <c r="BN1529" s="211">
        <v>365620</v>
      </c>
      <c r="BO1529" s="202"/>
    </row>
    <row r="1530" spans="1:67" x14ac:dyDescent="0.25">
      <c r="A1530" s="340"/>
      <c r="B1530" s="343"/>
      <c r="C1530" s="360"/>
      <c r="D1530" s="360"/>
      <c r="E1530" s="366"/>
      <c r="F1530" s="7" t="s">
        <v>1099</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6"/>
      <c r="AZ1530" s="96"/>
      <c r="BA1530" s="96"/>
      <c r="BB1530" s="96"/>
      <c r="BC1530" s="96"/>
      <c r="BD1530" s="96"/>
      <c r="BE1530" s="96"/>
      <c r="BF1530" s="96"/>
      <c r="BG1530" s="96"/>
      <c r="BH1530" s="96"/>
      <c r="BI1530" s="96"/>
      <c r="BJ1530" s="96"/>
      <c r="BK1530" s="98"/>
      <c r="BL1530" s="192"/>
      <c r="BM1530" s="202"/>
      <c r="BN1530" s="211"/>
      <c r="BO1530" s="202" t="s">
        <v>790</v>
      </c>
    </row>
    <row r="1531" spans="1:67" x14ac:dyDescent="0.25">
      <c r="A1531" s="341"/>
      <c r="B1531" s="344"/>
      <c r="C1531" s="361"/>
      <c r="D1531" s="361"/>
      <c r="E1531" s="367"/>
      <c r="F1531" s="7" t="s">
        <v>1276</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6"/>
      <c r="AZ1531" s="96"/>
      <c r="BA1531" s="96"/>
      <c r="BB1531" s="96"/>
      <c r="BC1531" s="96"/>
      <c r="BD1531" s="96"/>
      <c r="BE1531" s="96"/>
      <c r="BF1531" s="96"/>
      <c r="BG1531" s="96"/>
      <c r="BH1531" s="96"/>
      <c r="BI1531" s="96"/>
      <c r="BJ1531" s="96"/>
      <c r="BK1531" s="98"/>
      <c r="BL1531" s="192"/>
      <c r="BM1531" s="202"/>
      <c r="BN1531" s="211"/>
      <c r="BO1531" s="202" t="s">
        <v>790</v>
      </c>
    </row>
    <row r="1532" spans="1:67" x14ac:dyDescent="0.25">
      <c r="A1532" s="69"/>
      <c r="B1532" s="23" t="s">
        <v>132</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107"/>
      <c r="AZ1532" s="107"/>
      <c r="BA1532" s="107"/>
      <c r="BB1532" s="107"/>
      <c r="BC1532" s="107"/>
      <c r="BD1532" s="107"/>
      <c r="BE1532" s="107"/>
      <c r="BF1532" s="107"/>
      <c r="BG1532" s="107"/>
      <c r="BH1532" s="107"/>
      <c r="BI1532" s="107"/>
      <c r="BJ1532" s="107"/>
      <c r="BK1532" s="94">
        <f>SUM(BK1527:BK1531)</f>
        <v>920863.31</v>
      </c>
      <c r="BL1532" s="193">
        <f>BK1532/E1527</f>
        <v>0.88645015378053804</v>
      </c>
      <c r="BM1532" s="202"/>
      <c r="BN1532" s="211"/>
      <c r="BO1532" s="202"/>
    </row>
    <row r="1533" spans="1:67" x14ac:dyDescent="0.25">
      <c r="A1533" s="339">
        <v>176</v>
      </c>
      <c r="B1533" s="342" t="s">
        <v>1590</v>
      </c>
      <c r="C1533" s="359" t="s">
        <v>1587</v>
      </c>
      <c r="D1533" s="371" t="s">
        <v>520</v>
      </c>
      <c r="E1533" s="365">
        <v>2085642.71</v>
      </c>
      <c r="F1533" s="7" t="s">
        <v>1093</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6"/>
      <c r="AZ1533" s="96"/>
      <c r="BA1533" s="96"/>
      <c r="BB1533" s="96"/>
      <c r="BC1533" s="96"/>
      <c r="BD1533" s="96"/>
      <c r="BE1533" s="96"/>
      <c r="BF1533" s="96"/>
      <c r="BG1533" s="96"/>
      <c r="BH1533" s="96"/>
      <c r="BI1533" s="96"/>
      <c r="BJ1533" s="96"/>
      <c r="BK1533" s="98">
        <v>710430</v>
      </c>
      <c r="BL1533" s="192"/>
      <c r="BM1533" s="202">
        <v>17</v>
      </c>
      <c r="BN1533" s="211">
        <v>710120.26</v>
      </c>
      <c r="BO1533" s="202" t="s">
        <v>34</v>
      </c>
    </row>
    <row r="1534" spans="1:67" x14ac:dyDescent="0.25">
      <c r="A1534" s="340"/>
      <c r="B1534" s="343"/>
      <c r="C1534" s="360"/>
      <c r="D1534" s="414"/>
      <c r="E1534" s="366"/>
      <c r="F1534" s="7" t="s">
        <v>1143</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96"/>
      <c r="AZ1534" s="96"/>
      <c r="BA1534" s="96"/>
      <c r="BB1534" s="96"/>
      <c r="BC1534" s="96"/>
      <c r="BD1534" s="96"/>
      <c r="BE1534" s="96"/>
      <c r="BF1534" s="96"/>
      <c r="BG1534" s="96"/>
      <c r="BH1534" s="96"/>
      <c r="BI1534" s="96"/>
      <c r="BJ1534" s="96"/>
      <c r="BK1534" s="137">
        <v>311533.73</v>
      </c>
      <c r="BL1534" s="192"/>
      <c r="BM1534" s="202">
        <v>1</v>
      </c>
      <c r="BN1534" s="211">
        <v>73415</v>
      </c>
      <c r="BO1534" s="202" t="s">
        <v>110</v>
      </c>
    </row>
    <row r="1535" spans="1:67" x14ac:dyDescent="0.25">
      <c r="A1535" s="340"/>
      <c r="B1535" s="343"/>
      <c r="C1535" s="360"/>
      <c r="D1535" s="414"/>
      <c r="E1535" s="366"/>
      <c r="F1535" s="7" t="s">
        <v>1115</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6"/>
      <c r="AZ1535" s="96"/>
      <c r="BA1535" s="96"/>
      <c r="BB1535" s="96"/>
      <c r="BC1535" s="96"/>
      <c r="BD1535" s="96"/>
      <c r="BE1535" s="96"/>
      <c r="BF1535" s="96"/>
      <c r="BG1535" s="96"/>
      <c r="BH1535" s="96"/>
      <c r="BI1535" s="96"/>
      <c r="BJ1535" s="96"/>
      <c r="BK1535" s="98">
        <v>405960</v>
      </c>
      <c r="BL1535" s="192"/>
      <c r="BM1535" s="202"/>
      <c r="BN1535" s="211"/>
      <c r="BO1535" s="202"/>
    </row>
    <row r="1536" spans="1:67" x14ac:dyDescent="0.25">
      <c r="A1536" s="340"/>
      <c r="B1536" s="343"/>
      <c r="C1536" s="360"/>
      <c r="D1536" s="414"/>
      <c r="E1536" s="366"/>
      <c r="F1536" s="7" t="s">
        <v>1114</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c r="AZ1536" s="96"/>
      <c r="BA1536" s="96"/>
      <c r="BB1536" s="96"/>
      <c r="BC1536" s="96"/>
      <c r="BD1536" s="96"/>
      <c r="BE1536" s="96"/>
      <c r="BF1536" s="96"/>
      <c r="BG1536" s="96"/>
      <c r="BH1536" s="96"/>
      <c r="BI1536" s="96"/>
      <c r="BJ1536" s="96"/>
      <c r="BK1536" s="96">
        <v>270640</v>
      </c>
      <c r="BL1536" s="192"/>
      <c r="BM1536" s="202"/>
      <c r="BN1536" s="211"/>
      <c r="BO1536" s="202"/>
    </row>
    <row r="1537" spans="1:67" x14ac:dyDescent="0.25">
      <c r="A1537" s="340"/>
      <c r="B1537" s="343"/>
      <c r="C1537" s="360"/>
      <c r="D1537" s="414"/>
      <c r="E1537" s="366"/>
      <c r="F1537" s="7" t="s">
        <v>1091</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6"/>
      <c r="AZ1537" s="96"/>
      <c r="BA1537" s="96"/>
      <c r="BB1537" s="96"/>
      <c r="BC1537" s="96"/>
      <c r="BD1537" s="96"/>
      <c r="BE1537" s="96"/>
      <c r="BF1537" s="96"/>
      <c r="BG1537" s="96"/>
      <c r="BH1537" s="96"/>
      <c r="BI1537" s="96"/>
      <c r="BJ1537" s="96"/>
      <c r="BK1537" s="98">
        <v>193539</v>
      </c>
      <c r="BL1537" s="192"/>
      <c r="BM1537" s="202"/>
      <c r="BN1537" s="211"/>
      <c r="BO1537" s="202"/>
    </row>
    <row r="1538" spans="1:67" x14ac:dyDescent="0.25">
      <c r="A1538" s="341"/>
      <c r="B1538" s="344"/>
      <c r="C1538" s="361"/>
      <c r="D1538" s="415"/>
      <c r="E1538" s="367"/>
      <c r="F1538" s="7" t="s">
        <v>1416</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c r="AZ1538" s="96"/>
      <c r="BA1538" s="96"/>
      <c r="BB1538" s="96"/>
      <c r="BC1538" s="96"/>
      <c r="BD1538" s="96"/>
      <c r="BE1538" s="96"/>
      <c r="BF1538" s="96"/>
      <c r="BG1538" s="96"/>
      <c r="BH1538" s="96"/>
      <c r="BI1538" s="96"/>
      <c r="BJ1538" s="96"/>
      <c r="BK1538" s="96">
        <v>193540</v>
      </c>
      <c r="BL1538" s="192"/>
      <c r="BM1538" s="202">
        <v>18</v>
      </c>
      <c r="BN1538" s="211">
        <v>783535.26</v>
      </c>
      <c r="BO1538" s="202"/>
    </row>
    <row r="1539" spans="1:67" x14ac:dyDescent="0.25">
      <c r="A1539" s="69"/>
      <c r="B1539" s="23" t="s">
        <v>132</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107"/>
      <c r="AZ1539" s="107"/>
      <c r="BA1539" s="107"/>
      <c r="BB1539" s="107"/>
      <c r="BC1539" s="107"/>
      <c r="BD1539" s="107"/>
      <c r="BE1539" s="107"/>
      <c r="BF1539" s="107"/>
      <c r="BG1539" s="107"/>
      <c r="BH1539" s="107"/>
      <c r="BI1539" s="107"/>
      <c r="BJ1539" s="107"/>
      <c r="BK1539" s="94">
        <f>SUM(BK1533:BK1538)</f>
        <v>2085642.73</v>
      </c>
      <c r="BL1539" s="193">
        <f>BK1539/E1533</f>
        <v>1.0000000095893702</v>
      </c>
      <c r="BM1539" s="202"/>
      <c r="BN1539" s="211"/>
      <c r="BO1539" s="202"/>
    </row>
    <row r="1540" spans="1:67" x14ac:dyDescent="0.25">
      <c r="A1540" s="339">
        <v>177</v>
      </c>
      <c r="B1540" s="342" t="s">
        <v>1591</v>
      </c>
      <c r="C1540" s="359" t="s">
        <v>1592</v>
      </c>
      <c r="D1540" s="371" t="s">
        <v>1856</v>
      </c>
      <c r="E1540" s="365">
        <v>2333288.2400000002</v>
      </c>
      <c r="F1540" s="7" t="s">
        <v>1120</v>
      </c>
      <c r="G1540" s="96"/>
      <c r="H1540" s="96">
        <v>1114203</v>
      </c>
      <c r="I1540" s="96"/>
      <c r="J1540" s="96"/>
      <c r="K1540" s="96"/>
      <c r="L1540" s="96"/>
      <c r="M1540" s="96" t="s">
        <v>664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6"/>
      <c r="AZ1540" s="96"/>
      <c r="BA1540" s="96"/>
      <c r="BB1540" s="96"/>
      <c r="BC1540" s="96"/>
      <c r="BD1540" s="96"/>
      <c r="BE1540" s="96"/>
      <c r="BF1540" s="96"/>
      <c r="BG1540" s="96"/>
      <c r="BH1540" s="96"/>
      <c r="BI1540" s="96"/>
      <c r="BJ1540" s="96"/>
      <c r="BK1540" s="98">
        <v>1114202.5900000001</v>
      </c>
      <c r="BL1540" s="192"/>
      <c r="BM1540" s="202">
        <v>14</v>
      </c>
      <c r="BN1540" s="211">
        <v>847837.8</v>
      </c>
      <c r="BO1540" s="202" t="s">
        <v>934</v>
      </c>
    </row>
    <row r="1541" spans="1:67" x14ac:dyDescent="0.25">
      <c r="A1541" s="340"/>
      <c r="B1541" s="343"/>
      <c r="C1541" s="360"/>
      <c r="D1541" s="375"/>
      <c r="E1541" s="366"/>
      <c r="F1541" s="7" t="s">
        <v>1140</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6"/>
      <c r="AZ1541" s="96"/>
      <c r="BA1541" s="96"/>
      <c r="BB1541" s="96"/>
      <c r="BC1541" s="96"/>
      <c r="BD1541" s="96"/>
      <c r="BE1541" s="96"/>
      <c r="BF1541" s="96"/>
      <c r="BG1541" s="96"/>
      <c r="BH1541" s="96"/>
      <c r="BI1541" s="96"/>
      <c r="BJ1541" s="96"/>
      <c r="BK1541" s="98">
        <v>40000</v>
      </c>
      <c r="BL1541" s="192"/>
      <c r="BM1541" s="202">
        <v>1</v>
      </c>
      <c r="BN1541" s="211">
        <v>40000</v>
      </c>
      <c r="BO1541" s="202" t="s">
        <v>935</v>
      </c>
    </row>
    <row r="1542" spans="1:67" x14ac:dyDescent="0.25">
      <c r="A1542" s="340"/>
      <c r="B1542" s="343"/>
      <c r="C1542" s="360"/>
      <c r="D1542" s="375"/>
      <c r="E1542" s="366"/>
      <c r="F1542" s="7" t="s">
        <v>1091</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6"/>
      <c r="AZ1542" s="96"/>
      <c r="BA1542" s="96"/>
      <c r="BB1542" s="96"/>
      <c r="BC1542" s="96"/>
      <c r="BD1542" s="96"/>
      <c r="BE1542" s="96"/>
      <c r="BF1542" s="96"/>
      <c r="BG1542" s="96"/>
      <c r="BH1542" s="96"/>
      <c r="BI1542" s="96"/>
      <c r="BJ1542" s="96"/>
      <c r="BK1542" s="98">
        <v>234767.75</v>
      </c>
      <c r="BL1542" s="192"/>
      <c r="BM1542" s="202">
        <v>4</v>
      </c>
      <c r="BN1542" s="211">
        <v>228049.79</v>
      </c>
      <c r="BO1542" s="202" t="s">
        <v>936</v>
      </c>
    </row>
    <row r="1543" spans="1:67" x14ac:dyDescent="0.25">
      <c r="A1543" s="340"/>
      <c r="B1543" s="343"/>
      <c r="C1543" s="360"/>
      <c r="D1543" s="375"/>
      <c r="E1543" s="366"/>
      <c r="F1543" s="7" t="s">
        <v>1508</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6"/>
      <c r="AZ1543" s="96"/>
      <c r="BA1543" s="96"/>
      <c r="BB1543" s="96"/>
      <c r="BC1543" s="96"/>
      <c r="BD1543" s="96"/>
      <c r="BE1543" s="96"/>
      <c r="BF1543" s="96"/>
      <c r="BG1543" s="96"/>
      <c r="BH1543" s="96"/>
      <c r="BI1543" s="96"/>
      <c r="BJ1543" s="96"/>
      <c r="BK1543" s="98">
        <v>64327.9</v>
      </c>
      <c r="BL1543" s="192"/>
      <c r="BM1543" s="202"/>
      <c r="BN1543" s="211"/>
      <c r="BO1543" s="202" t="s">
        <v>937</v>
      </c>
    </row>
    <row r="1544" spans="1:67" x14ac:dyDescent="0.25">
      <c r="A1544" s="340"/>
      <c r="B1544" s="343"/>
      <c r="C1544" s="360"/>
      <c r="D1544" s="375"/>
      <c r="E1544" s="366"/>
      <c r="F1544" s="7" t="s">
        <v>1115</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6"/>
      <c r="AZ1544" s="96"/>
      <c r="BA1544" s="96"/>
      <c r="BB1544" s="96"/>
      <c r="BC1544" s="96"/>
      <c r="BD1544" s="96"/>
      <c r="BE1544" s="96"/>
      <c r="BF1544" s="96"/>
      <c r="BG1544" s="96"/>
      <c r="BH1544" s="96"/>
      <c r="BI1544" s="96"/>
      <c r="BJ1544" s="96"/>
      <c r="BK1544" s="98">
        <v>449990</v>
      </c>
      <c r="BL1544" s="192"/>
      <c r="BM1544" s="202">
        <v>2</v>
      </c>
      <c r="BN1544" s="211">
        <v>357772</v>
      </c>
      <c r="BO1544" s="202" t="s">
        <v>938</v>
      </c>
    </row>
    <row r="1545" spans="1:67" x14ac:dyDescent="0.25">
      <c r="A1545" s="340"/>
      <c r="B1545" s="343"/>
      <c r="C1545" s="360"/>
      <c r="D1545" s="375"/>
      <c r="E1545" s="366"/>
      <c r="F1545" s="7" t="s">
        <v>1118</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6"/>
      <c r="AZ1545" s="96"/>
      <c r="BA1545" s="96"/>
      <c r="BB1545" s="96"/>
      <c r="BC1545" s="96"/>
      <c r="BD1545" s="96"/>
      <c r="BE1545" s="96"/>
      <c r="BF1545" s="96"/>
      <c r="BG1545" s="96"/>
      <c r="BH1545" s="96"/>
      <c r="BI1545" s="96"/>
      <c r="BJ1545" s="96"/>
      <c r="BK1545" s="98">
        <v>100000</v>
      </c>
      <c r="BL1545" s="192"/>
      <c r="BM1545" s="202">
        <v>6</v>
      </c>
      <c r="BN1545" s="211">
        <v>150000</v>
      </c>
      <c r="BO1545" s="202" t="s">
        <v>939</v>
      </c>
    </row>
    <row r="1546" spans="1:67" x14ac:dyDescent="0.25">
      <c r="A1546" s="340"/>
      <c r="B1546" s="343"/>
      <c r="C1546" s="360"/>
      <c r="D1546" s="375"/>
      <c r="E1546" s="366"/>
      <c r="F1546" s="7" t="s">
        <v>1143</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6"/>
      <c r="AZ1546" s="96"/>
      <c r="BA1546" s="96"/>
      <c r="BB1546" s="96"/>
      <c r="BC1546" s="96"/>
      <c r="BD1546" s="96"/>
      <c r="BE1546" s="96"/>
      <c r="BF1546" s="96"/>
      <c r="BG1546" s="96"/>
      <c r="BH1546" s="96"/>
      <c r="BI1546" s="96"/>
      <c r="BJ1546" s="96"/>
      <c r="BK1546" s="98">
        <v>60000</v>
      </c>
      <c r="BL1546" s="192"/>
      <c r="BM1546" s="202">
        <v>1</v>
      </c>
      <c r="BN1546" s="211">
        <v>60000</v>
      </c>
      <c r="BO1546" s="202" t="s">
        <v>940</v>
      </c>
    </row>
    <row r="1547" spans="1:67" x14ac:dyDescent="0.25">
      <c r="A1547" s="341"/>
      <c r="B1547" s="344"/>
      <c r="C1547" s="361"/>
      <c r="D1547" s="376"/>
      <c r="E1547" s="367"/>
      <c r="F1547" s="7" t="s">
        <v>1121</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6"/>
      <c r="AZ1547" s="96"/>
      <c r="BA1547" s="96"/>
      <c r="BB1547" s="96"/>
      <c r="BC1547" s="96"/>
      <c r="BD1547" s="96"/>
      <c r="BE1547" s="96"/>
      <c r="BF1547" s="96"/>
      <c r="BG1547" s="96"/>
      <c r="BH1547" s="96"/>
      <c r="BI1547" s="96"/>
      <c r="BJ1547" s="96"/>
      <c r="BK1547" s="98">
        <v>270000</v>
      </c>
      <c r="BL1547" s="192"/>
      <c r="BM1547" s="202">
        <v>1</v>
      </c>
      <c r="BN1547" s="211">
        <v>83871</v>
      </c>
      <c r="BO1547" s="202" t="s">
        <v>941</v>
      </c>
    </row>
    <row r="1548" spans="1:67" x14ac:dyDescent="0.25">
      <c r="A1548" s="69"/>
      <c r="B1548" s="23" t="s">
        <v>132</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107"/>
      <c r="AZ1548" s="107"/>
      <c r="BA1548" s="107"/>
      <c r="BB1548" s="107"/>
      <c r="BC1548" s="107"/>
      <c r="BD1548" s="107"/>
      <c r="BE1548" s="107"/>
      <c r="BF1548" s="107"/>
      <c r="BG1548" s="107"/>
      <c r="BH1548" s="107"/>
      <c r="BI1548" s="107"/>
      <c r="BJ1548" s="107"/>
      <c r="BK1548" s="94">
        <f>SUM(BK1540:BK1547)</f>
        <v>2333288.2400000002</v>
      </c>
      <c r="BL1548" s="193">
        <f>BK1548/E1540</f>
        <v>1</v>
      </c>
      <c r="BM1548" s="202"/>
      <c r="BN1548" s="211"/>
      <c r="BO1548" s="202"/>
    </row>
    <row r="1549" spans="1:67" x14ac:dyDescent="0.25">
      <c r="A1549" s="339">
        <v>178</v>
      </c>
      <c r="B1549" s="342" t="s">
        <v>1596</v>
      </c>
      <c r="C1549" s="359" t="s">
        <v>1592</v>
      </c>
      <c r="D1549" s="371" t="s">
        <v>1857</v>
      </c>
      <c r="E1549" s="365">
        <v>1213317.72</v>
      </c>
      <c r="F1549" s="7" t="s">
        <v>1593</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c r="AZ1549" s="138"/>
      <c r="BA1549" s="138"/>
      <c r="BB1549" s="138"/>
      <c r="BC1549" s="138"/>
      <c r="BD1549" s="138"/>
      <c r="BE1549" s="138"/>
      <c r="BF1549" s="138"/>
      <c r="BG1549" s="138"/>
      <c r="BH1549" s="138"/>
      <c r="BI1549" s="138"/>
      <c r="BJ1549" s="138"/>
      <c r="BK1549" s="138">
        <v>700000</v>
      </c>
      <c r="BL1549" s="192"/>
      <c r="BM1549" s="202">
        <v>5</v>
      </c>
      <c r="BN1549" s="211">
        <v>493207</v>
      </c>
      <c r="BO1549" s="202"/>
    </row>
    <row r="1550" spans="1:67" x14ac:dyDescent="0.25">
      <c r="A1550" s="340"/>
      <c r="B1550" s="343"/>
      <c r="C1550" s="360"/>
      <c r="D1550" s="375"/>
      <c r="E1550" s="366"/>
      <c r="F1550" s="7" t="s">
        <v>1594</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c r="AZ1550" s="138"/>
      <c r="BA1550" s="138"/>
      <c r="BB1550" s="138"/>
      <c r="BC1550" s="138"/>
      <c r="BD1550" s="138"/>
      <c r="BE1550" s="138"/>
      <c r="BF1550" s="138"/>
      <c r="BG1550" s="138"/>
      <c r="BH1550" s="138"/>
      <c r="BI1550" s="138"/>
      <c r="BJ1550" s="138"/>
      <c r="BK1550" s="138">
        <v>30000</v>
      </c>
      <c r="BL1550" s="192"/>
      <c r="BM1550" s="202"/>
      <c r="BN1550" s="211"/>
      <c r="BO1550" s="202"/>
    </row>
    <row r="1551" spans="1:67" x14ac:dyDescent="0.25">
      <c r="A1551" s="340"/>
      <c r="B1551" s="343"/>
      <c r="C1551" s="360"/>
      <c r="D1551" s="375"/>
      <c r="E1551" s="366"/>
      <c r="F1551" s="7" t="s">
        <v>1595</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c r="AZ1551" s="138"/>
      <c r="BA1551" s="138"/>
      <c r="BB1551" s="138"/>
      <c r="BC1551" s="138"/>
      <c r="BD1551" s="138"/>
      <c r="BE1551" s="138"/>
      <c r="BF1551" s="138"/>
      <c r="BG1551" s="138"/>
      <c r="BH1551" s="138"/>
      <c r="BI1551" s="138"/>
      <c r="BJ1551" s="138"/>
      <c r="BK1551" s="138">
        <v>28317.72</v>
      </c>
      <c r="BL1551" s="192"/>
      <c r="BM1551" s="202"/>
      <c r="BN1551" s="211"/>
      <c r="BO1551" s="202"/>
    </row>
    <row r="1552" spans="1:67" x14ac:dyDescent="0.25">
      <c r="A1552" s="340"/>
      <c r="B1552" s="343"/>
      <c r="C1552" s="360"/>
      <c r="D1552" s="375"/>
      <c r="E1552" s="366"/>
      <c r="F1552" s="7" t="s">
        <v>1597</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c r="AZ1552" s="138"/>
      <c r="BA1552" s="138"/>
      <c r="BB1552" s="138"/>
      <c r="BC1552" s="138"/>
      <c r="BD1552" s="138"/>
      <c r="BE1552" s="138"/>
      <c r="BF1552" s="138"/>
      <c r="BG1552" s="138"/>
      <c r="BH1552" s="138"/>
      <c r="BI1552" s="138"/>
      <c r="BJ1552" s="138"/>
      <c r="BK1552" s="138">
        <v>5000</v>
      </c>
      <c r="BL1552" s="192"/>
      <c r="BM1552" s="202"/>
      <c r="BN1552" s="211"/>
      <c r="BO1552" s="202"/>
    </row>
    <row r="1553" spans="1:67" x14ac:dyDescent="0.25">
      <c r="A1553" s="340"/>
      <c r="B1553" s="343"/>
      <c r="C1553" s="360"/>
      <c r="D1553" s="375"/>
      <c r="E1553" s="366"/>
      <c r="F1553" s="7" t="s">
        <v>1598</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c r="AZ1553" s="138"/>
      <c r="BA1553" s="138"/>
      <c r="BB1553" s="138"/>
      <c r="BC1553" s="138"/>
      <c r="BD1553" s="138"/>
      <c r="BE1553" s="138"/>
      <c r="BF1553" s="138"/>
      <c r="BG1553" s="138"/>
      <c r="BH1553" s="138"/>
      <c r="BI1553" s="138"/>
      <c r="BJ1553" s="138"/>
      <c r="BK1553" s="138">
        <v>120000</v>
      </c>
      <c r="BL1553" s="192"/>
      <c r="BM1553" s="202"/>
      <c r="BN1553" s="211"/>
      <c r="BO1553" s="202"/>
    </row>
    <row r="1554" spans="1:67" x14ac:dyDescent="0.25">
      <c r="A1554" s="340"/>
      <c r="B1554" s="343"/>
      <c r="C1554" s="360"/>
      <c r="D1554" s="375"/>
      <c r="E1554" s="366"/>
      <c r="F1554" s="7" t="s">
        <v>1599</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c r="AZ1554" s="138"/>
      <c r="BA1554" s="138"/>
      <c r="BB1554" s="138"/>
      <c r="BC1554" s="138"/>
      <c r="BD1554" s="138"/>
      <c r="BE1554" s="138"/>
      <c r="BF1554" s="138"/>
      <c r="BG1554" s="138"/>
      <c r="BH1554" s="138"/>
      <c r="BI1554" s="138"/>
      <c r="BJ1554" s="138"/>
      <c r="BK1554" s="138">
        <v>80000</v>
      </c>
      <c r="BL1554" s="192"/>
      <c r="BM1554" s="202">
        <v>1</v>
      </c>
      <c r="BN1554" s="211">
        <v>40000</v>
      </c>
      <c r="BO1554" s="202" t="s">
        <v>766</v>
      </c>
    </row>
    <row r="1555" spans="1:67" x14ac:dyDescent="0.25">
      <c r="A1555" s="341"/>
      <c r="B1555" s="344"/>
      <c r="C1555" s="361"/>
      <c r="D1555" s="376"/>
      <c r="E1555" s="367"/>
      <c r="F1555" s="7" t="s">
        <v>1600</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c r="AZ1555" s="138"/>
      <c r="BA1555" s="138"/>
      <c r="BB1555" s="138"/>
      <c r="BC1555" s="138"/>
      <c r="BD1555" s="138"/>
      <c r="BE1555" s="138"/>
      <c r="BF1555" s="138"/>
      <c r="BG1555" s="138"/>
      <c r="BH1555" s="138"/>
      <c r="BI1555" s="138"/>
      <c r="BJ1555" s="138"/>
      <c r="BK1555" s="138">
        <v>250000</v>
      </c>
      <c r="BL1555" s="192"/>
      <c r="BM1555" s="202">
        <v>4</v>
      </c>
      <c r="BN1555" s="211">
        <v>200000</v>
      </c>
      <c r="BO1555" s="202" t="s">
        <v>766</v>
      </c>
    </row>
    <row r="1556" spans="1:67" x14ac:dyDescent="0.25">
      <c r="A1556" s="69"/>
      <c r="B1556" s="23" t="s">
        <v>132</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107"/>
      <c r="AZ1556" s="107"/>
      <c r="BA1556" s="107"/>
      <c r="BB1556" s="107"/>
      <c r="BC1556" s="107"/>
      <c r="BD1556" s="107"/>
      <c r="BE1556" s="107"/>
      <c r="BF1556" s="107"/>
      <c r="BG1556" s="107"/>
      <c r="BH1556" s="107"/>
      <c r="BI1556" s="107"/>
      <c r="BJ1556" s="107"/>
      <c r="BK1556" s="94">
        <f>SUM(BK1549:BK1555)</f>
        <v>1213317.72</v>
      </c>
      <c r="BL1556" s="193">
        <f>BK1556/E1549</f>
        <v>1</v>
      </c>
      <c r="BM1556" s="202"/>
      <c r="BN1556" s="211"/>
      <c r="BO1556" s="202"/>
    </row>
    <row r="1557" spans="1:67" x14ac:dyDescent="0.25">
      <c r="A1557" s="339">
        <v>179</v>
      </c>
      <c r="B1557" s="342" t="s">
        <v>1602</v>
      </c>
      <c r="C1557" s="359" t="s">
        <v>1592</v>
      </c>
      <c r="D1557" s="371" t="s">
        <v>678</v>
      </c>
      <c r="E1557" s="365">
        <v>2054391.7300000002</v>
      </c>
      <c r="F1557" s="7" t="s">
        <v>1601</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6"/>
      <c r="AZ1557" s="96"/>
      <c r="BA1557" s="96"/>
      <c r="BB1557" s="96"/>
      <c r="BC1557" s="96"/>
      <c r="BD1557" s="96"/>
      <c r="BE1557" s="96"/>
      <c r="BF1557" s="96"/>
      <c r="BG1557" s="96"/>
      <c r="BH1557" s="96"/>
      <c r="BI1557" s="96"/>
      <c r="BJ1557" s="96"/>
      <c r="BK1557" s="98">
        <v>63491.53</v>
      </c>
      <c r="BL1557" s="192"/>
      <c r="BM1557" s="202"/>
      <c r="BN1557" s="211"/>
      <c r="BO1557" s="202"/>
    </row>
    <row r="1558" spans="1:67" x14ac:dyDescent="0.25">
      <c r="A1558" s="340"/>
      <c r="B1558" s="343"/>
      <c r="C1558" s="360"/>
      <c r="D1558" s="360"/>
      <c r="E1558" s="366"/>
      <c r="F1558" s="7" t="s">
        <v>1149</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6"/>
      <c r="AZ1558" s="96"/>
      <c r="BA1558" s="96"/>
      <c r="BB1558" s="96"/>
      <c r="BC1558" s="96"/>
      <c r="BD1558" s="96"/>
      <c r="BE1558" s="96"/>
      <c r="BF1558" s="96"/>
      <c r="BG1558" s="96"/>
      <c r="BH1558" s="96"/>
      <c r="BI1558" s="96"/>
      <c r="BJ1558" s="96"/>
      <c r="BK1558" s="98">
        <v>250000</v>
      </c>
      <c r="BL1558" s="192"/>
      <c r="BM1558" s="202"/>
      <c r="BN1558" s="211"/>
      <c r="BO1558" s="202"/>
    </row>
    <row r="1559" spans="1:67" x14ac:dyDescent="0.25">
      <c r="A1559" s="340"/>
      <c r="B1559" s="343"/>
      <c r="C1559" s="360"/>
      <c r="D1559" s="360"/>
      <c r="E1559" s="366"/>
      <c r="F1559" s="7" t="s">
        <v>767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6"/>
      <c r="AZ1559" s="96"/>
      <c r="BA1559" s="96"/>
      <c r="BB1559" s="96"/>
      <c r="BC1559" s="96"/>
      <c r="BD1559" s="96"/>
      <c r="BE1559" s="96"/>
      <c r="BF1559" s="96"/>
      <c r="BG1559" s="96"/>
      <c r="BH1559" s="96"/>
      <c r="BI1559" s="96"/>
      <c r="BJ1559" s="96"/>
      <c r="BK1559" s="98">
        <v>361931.41</v>
      </c>
      <c r="BL1559" s="192"/>
      <c r="BM1559" s="202"/>
      <c r="BN1559" s="211"/>
      <c r="BO1559" s="202"/>
    </row>
    <row r="1560" spans="1:67" x14ac:dyDescent="0.25">
      <c r="A1560" s="340"/>
      <c r="B1560" s="343"/>
      <c r="C1560" s="360"/>
      <c r="D1560" s="360"/>
      <c r="E1560" s="366"/>
      <c r="F1560" s="7" t="s">
        <v>1144</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6"/>
      <c r="AZ1560" s="96"/>
      <c r="BA1560" s="96"/>
      <c r="BB1560" s="96"/>
      <c r="BC1560" s="96"/>
      <c r="BD1560" s="96"/>
      <c r="BE1560" s="96"/>
      <c r="BF1560" s="96"/>
      <c r="BG1560" s="96"/>
      <c r="BH1560" s="96"/>
      <c r="BI1560" s="96"/>
      <c r="BJ1560" s="96"/>
      <c r="BK1560" s="98">
        <v>251477.02</v>
      </c>
      <c r="BL1560" s="192"/>
      <c r="BM1560" s="202"/>
      <c r="BN1560" s="211"/>
      <c r="BO1560" s="202"/>
    </row>
    <row r="1561" spans="1:67" x14ac:dyDescent="0.25">
      <c r="A1561" s="340"/>
      <c r="B1561" s="343"/>
      <c r="C1561" s="360"/>
      <c r="D1561" s="360"/>
      <c r="E1561" s="366"/>
      <c r="F1561" s="7" t="s">
        <v>231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6"/>
      <c r="AZ1561" s="96"/>
      <c r="BA1561" s="96"/>
      <c r="BB1561" s="96"/>
      <c r="BC1561" s="96"/>
      <c r="BD1561" s="96"/>
      <c r="BE1561" s="96"/>
      <c r="BF1561" s="96"/>
      <c r="BG1561" s="96"/>
      <c r="BH1561" s="96"/>
      <c r="BI1561" s="96"/>
      <c r="BJ1561" s="96"/>
      <c r="BK1561" s="98">
        <v>90000</v>
      </c>
      <c r="BL1561" s="192"/>
      <c r="BM1561" s="202"/>
      <c r="BN1561" s="211"/>
      <c r="BO1561" s="202"/>
    </row>
    <row r="1562" spans="1:67" x14ac:dyDescent="0.25">
      <c r="A1562" s="340"/>
      <c r="B1562" s="343"/>
      <c r="C1562" s="360"/>
      <c r="D1562" s="360"/>
      <c r="E1562" s="366"/>
      <c r="F1562" s="7" t="s">
        <v>1810</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6"/>
      <c r="AZ1562" s="96"/>
      <c r="BA1562" s="96"/>
      <c r="BB1562" s="96"/>
      <c r="BC1562" s="96"/>
      <c r="BD1562" s="96"/>
      <c r="BE1562" s="96"/>
      <c r="BF1562" s="96"/>
      <c r="BG1562" s="96"/>
      <c r="BH1562" s="96"/>
      <c r="BI1562" s="96"/>
      <c r="BJ1562" s="96"/>
      <c r="BK1562" s="98">
        <v>27000</v>
      </c>
      <c r="BL1562" s="192"/>
      <c r="BM1562" s="202"/>
      <c r="BN1562" s="211"/>
      <c r="BO1562" s="202"/>
    </row>
    <row r="1563" spans="1:67" x14ac:dyDescent="0.25">
      <c r="A1563" s="341"/>
      <c r="B1563" s="344"/>
      <c r="C1563" s="361"/>
      <c r="D1563" s="361"/>
      <c r="E1563" s="367"/>
      <c r="F1563" s="7" t="s">
        <v>284</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6"/>
      <c r="AZ1563" s="96"/>
      <c r="BA1563" s="96"/>
      <c r="BB1563" s="96"/>
      <c r="BC1563" s="96"/>
      <c r="BD1563" s="96"/>
      <c r="BE1563" s="96"/>
      <c r="BF1563" s="96"/>
      <c r="BG1563" s="96"/>
      <c r="BH1563" s="96"/>
      <c r="BI1563" s="96"/>
      <c r="BJ1563" s="96"/>
      <c r="BK1563" s="98">
        <v>245491.77</v>
      </c>
      <c r="BL1563" s="192"/>
      <c r="BM1563" s="202">
        <v>1</v>
      </c>
      <c r="BN1563" s="211">
        <v>14512</v>
      </c>
      <c r="BO1563" s="202"/>
    </row>
    <row r="1564" spans="1:67" x14ac:dyDescent="0.25">
      <c r="A1564" s="209"/>
      <c r="B1564" s="210"/>
      <c r="C1564" s="139"/>
      <c r="D1564" s="216"/>
      <c r="E1564" s="217"/>
      <c r="F1564" s="77" t="s">
        <v>1121</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6"/>
      <c r="AZ1564" s="96"/>
      <c r="BA1564" s="96"/>
      <c r="BB1564" s="96"/>
      <c r="BC1564" s="96"/>
      <c r="BD1564" s="96"/>
      <c r="BE1564" s="96"/>
      <c r="BF1564" s="96"/>
      <c r="BG1564" s="96"/>
      <c r="BH1564" s="96"/>
      <c r="BI1564" s="96"/>
      <c r="BJ1564" s="96"/>
      <c r="BK1564" s="98">
        <v>650000</v>
      </c>
      <c r="BL1564" s="192"/>
      <c r="BM1564" s="202">
        <v>1</v>
      </c>
      <c r="BN1564" s="211">
        <v>50000</v>
      </c>
      <c r="BO1564" s="202"/>
    </row>
    <row r="1565" spans="1:67" x14ac:dyDescent="0.25">
      <c r="A1565" s="209"/>
      <c r="B1565" s="210"/>
      <c r="C1565" s="139"/>
      <c r="D1565" s="216"/>
      <c r="E1565" s="217"/>
      <c r="F1565" s="77" t="s">
        <v>1122</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6"/>
      <c r="AZ1565" s="96"/>
      <c r="BA1565" s="96"/>
      <c r="BB1565" s="96"/>
      <c r="BC1565" s="96"/>
      <c r="BD1565" s="96"/>
      <c r="BE1565" s="96"/>
      <c r="BF1565" s="96"/>
      <c r="BG1565" s="96"/>
      <c r="BH1565" s="96"/>
      <c r="BI1565" s="96"/>
      <c r="BJ1565" s="96"/>
      <c r="BK1565" s="98">
        <v>70000</v>
      </c>
      <c r="BL1565" s="192"/>
      <c r="BM1565" s="202"/>
      <c r="BN1565" s="211"/>
      <c r="BO1565" s="202"/>
    </row>
    <row r="1566" spans="1:67" x14ac:dyDescent="0.25">
      <c r="A1566" s="209"/>
      <c r="B1566" s="210"/>
      <c r="C1566" s="139"/>
      <c r="D1566" s="216"/>
      <c r="E1566" s="217"/>
      <c r="F1566" s="77" t="s">
        <v>1840</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6"/>
      <c r="AZ1566" s="96"/>
      <c r="BA1566" s="96"/>
      <c r="BB1566" s="96"/>
      <c r="BC1566" s="96"/>
      <c r="BD1566" s="96"/>
      <c r="BE1566" s="96"/>
      <c r="BF1566" s="96"/>
      <c r="BG1566" s="96"/>
      <c r="BH1566" s="96"/>
      <c r="BI1566" s="96"/>
      <c r="BJ1566" s="96"/>
      <c r="BK1566" s="98">
        <v>30000</v>
      </c>
      <c r="BL1566" s="192"/>
      <c r="BM1566" s="202"/>
      <c r="BN1566" s="211"/>
      <c r="BO1566" s="202"/>
    </row>
    <row r="1567" spans="1:67" x14ac:dyDescent="0.25">
      <c r="A1567" s="209"/>
      <c r="B1567" s="210"/>
      <c r="C1567" s="139"/>
      <c r="D1567" s="216"/>
      <c r="E1567" s="217"/>
      <c r="F1567" s="77" t="s">
        <v>768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6"/>
      <c r="AZ1567" s="96"/>
      <c r="BA1567" s="96"/>
      <c r="BB1567" s="96"/>
      <c r="BC1567" s="96"/>
      <c r="BD1567" s="96"/>
      <c r="BE1567" s="96"/>
      <c r="BF1567" s="96"/>
      <c r="BG1567" s="96"/>
      <c r="BH1567" s="96"/>
      <c r="BI1567" s="96"/>
      <c r="BJ1567" s="96"/>
      <c r="BK1567" s="98">
        <v>15000</v>
      </c>
      <c r="BL1567" s="192"/>
      <c r="BM1567" s="202"/>
      <c r="BN1567" s="211"/>
      <c r="BO1567" s="202"/>
    </row>
    <row r="1568" spans="1:67" x14ac:dyDescent="0.25">
      <c r="A1568" s="69"/>
      <c r="B1568" s="23" t="s">
        <v>132</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107"/>
      <c r="AZ1568" s="107"/>
      <c r="BA1568" s="107"/>
      <c r="BB1568" s="107"/>
      <c r="BC1568" s="107"/>
      <c r="BD1568" s="107"/>
      <c r="BE1568" s="107"/>
      <c r="BF1568" s="107"/>
      <c r="BG1568" s="107"/>
      <c r="BH1568" s="107"/>
      <c r="BI1568" s="107"/>
      <c r="BJ1568" s="107"/>
      <c r="BK1568" s="94">
        <f>SUM(BK1557:BK1567)</f>
        <v>2054391.73</v>
      </c>
      <c r="BL1568" s="193">
        <f>BK1568/E1557</f>
        <v>0.99999999999999989</v>
      </c>
      <c r="BM1568" s="202"/>
      <c r="BN1568" s="211"/>
      <c r="BO1568" s="202"/>
    </row>
    <row r="1569" spans="1:67" x14ac:dyDescent="0.25">
      <c r="A1569" s="339">
        <v>180</v>
      </c>
      <c r="B1569" s="342" t="s">
        <v>285</v>
      </c>
      <c r="C1569" s="359" t="s">
        <v>286</v>
      </c>
      <c r="D1569" s="371" t="s">
        <v>1858</v>
      </c>
      <c r="E1569" s="365">
        <v>2166710.38</v>
      </c>
      <c r="F1569" s="7" t="s">
        <v>1099</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6"/>
      <c r="AZ1569" s="96"/>
      <c r="BA1569" s="96"/>
      <c r="BB1569" s="96"/>
      <c r="BC1569" s="96"/>
      <c r="BD1569" s="96"/>
      <c r="BE1569" s="96"/>
      <c r="BF1569" s="96"/>
      <c r="BG1569" s="96"/>
      <c r="BH1569" s="96"/>
      <c r="BI1569" s="96"/>
      <c r="BJ1569" s="96"/>
      <c r="BK1569" s="98">
        <v>1104897.3700000001</v>
      </c>
      <c r="BL1569" s="192"/>
      <c r="BM1569" s="202">
        <v>13</v>
      </c>
      <c r="BN1569" s="211">
        <v>1101945.06</v>
      </c>
      <c r="BO1569" s="202" t="s">
        <v>913</v>
      </c>
    </row>
    <row r="1570" spans="1:67" x14ac:dyDescent="0.25">
      <c r="A1570" s="340"/>
      <c r="B1570" s="343"/>
      <c r="C1570" s="360"/>
      <c r="D1570" s="375"/>
      <c r="E1570" s="366"/>
      <c r="F1570" s="7" t="s">
        <v>1168</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6"/>
      <c r="AZ1570" s="96"/>
      <c r="BA1570" s="96"/>
      <c r="BB1570" s="96"/>
      <c r="BC1570" s="96"/>
      <c r="BD1570" s="96"/>
      <c r="BE1570" s="96"/>
      <c r="BF1570" s="96"/>
      <c r="BG1570" s="96"/>
      <c r="BH1570" s="96"/>
      <c r="BI1570" s="96"/>
      <c r="BJ1570" s="96"/>
      <c r="BK1570" s="98">
        <v>80000</v>
      </c>
      <c r="BL1570" s="192"/>
      <c r="BM1570" s="202">
        <v>1</v>
      </c>
      <c r="BN1570" s="211">
        <v>80000</v>
      </c>
      <c r="BO1570" s="202"/>
    </row>
    <row r="1571" spans="1:67" x14ac:dyDescent="0.25">
      <c r="A1571" s="340"/>
      <c r="B1571" s="343"/>
      <c r="C1571" s="360"/>
      <c r="D1571" s="375"/>
      <c r="E1571" s="366"/>
      <c r="F1571" s="7" t="s">
        <v>1092</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6"/>
      <c r="AZ1571" s="96"/>
      <c r="BA1571" s="96"/>
      <c r="BB1571" s="96"/>
      <c r="BC1571" s="96"/>
      <c r="BD1571" s="96"/>
      <c r="BE1571" s="96"/>
      <c r="BF1571" s="96"/>
      <c r="BG1571" s="96"/>
      <c r="BH1571" s="96"/>
      <c r="BI1571" s="96"/>
      <c r="BJ1571" s="96"/>
      <c r="BK1571" s="98">
        <v>100000</v>
      </c>
      <c r="BL1571" s="192"/>
      <c r="BM1571" s="202">
        <v>2</v>
      </c>
      <c r="BN1571" s="211">
        <v>100000</v>
      </c>
      <c r="BO1571" s="202"/>
    </row>
    <row r="1572" spans="1:67" x14ac:dyDescent="0.25">
      <c r="A1572" s="340"/>
      <c r="B1572" s="343"/>
      <c r="C1572" s="360"/>
      <c r="D1572" s="375"/>
      <c r="E1572" s="366"/>
      <c r="F1572" s="7" t="s">
        <v>1143</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6"/>
      <c r="AZ1572" s="96"/>
      <c r="BA1572" s="96"/>
      <c r="BB1572" s="96"/>
      <c r="BC1572" s="96"/>
      <c r="BD1572" s="96"/>
      <c r="BE1572" s="96"/>
      <c r="BF1572" s="96"/>
      <c r="BG1572" s="96"/>
      <c r="BH1572" s="96"/>
      <c r="BI1572" s="96"/>
      <c r="BJ1572" s="96"/>
      <c r="BK1572" s="98">
        <v>10000</v>
      </c>
      <c r="BL1572" s="192"/>
      <c r="BM1572" s="202">
        <v>1</v>
      </c>
      <c r="BN1572" s="211">
        <v>9838</v>
      </c>
      <c r="BO1572" s="202"/>
    </row>
    <row r="1573" spans="1:67" x14ac:dyDescent="0.25">
      <c r="A1573" s="340"/>
      <c r="B1573" s="343"/>
      <c r="C1573" s="360"/>
      <c r="D1573" s="375"/>
      <c r="E1573" s="366"/>
      <c r="F1573" s="7" t="s">
        <v>1189</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6"/>
      <c r="AZ1573" s="96"/>
      <c r="BA1573" s="96"/>
      <c r="BB1573" s="96"/>
      <c r="BC1573" s="96"/>
      <c r="BD1573" s="96"/>
      <c r="BE1573" s="96"/>
      <c r="BF1573" s="96"/>
      <c r="BG1573" s="96"/>
      <c r="BH1573" s="96"/>
      <c r="BI1573" s="96"/>
      <c r="BJ1573" s="96"/>
      <c r="BK1573" s="98">
        <v>538076.57999999996</v>
      </c>
      <c r="BL1573" s="192"/>
      <c r="BM1573" s="202">
        <v>3</v>
      </c>
      <c r="BN1573" s="211">
        <v>535409.93999999994</v>
      </c>
      <c r="BO1573" s="202"/>
    </row>
    <row r="1574" spans="1:67" x14ac:dyDescent="0.25">
      <c r="A1574" s="341"/>
      <c r="B1574" s="344"/>
      <c r="C1574" s="361"/>
      <c r="D1574" s="376"/>
      <c r="E1574" s="367"/>
      <c r="F1574" s="7" t="s">
        <v>1113</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6"/>
      <c r="AZ1574" s="96"/>
      <c r="BA1574" s="96"/>
      <c r="BB1574" s="96"/>
      <c r="BC1574" s="96"/>
      <c r="BD1574" s="96"/>
      <c r="BE1574" s="96"/>
      <c r="BF1574" s="96"/>
      <c r="BG1574" s="96"/>
      <c r="BH1574" s="96"/>
      <c r="BI1574" s="96"/>
      <c r="BJ1574" s="96"/>
      <c r="BK1574" s="98">
        <v>333736.43</v>
      </c>
      <c r="BL1574" s="192"/>
      <c r="BM1574" s="202">
        <v>5</v>
      </c>
      <c r="BN1574" s="211">
        <v>331989.14</v>
      </c>
      <c r="BO1574" s="202"/>
    </row>
    <row r="1575" spans="1:67" x14ac:dyDescent="0.25">
      <c r="A1575" s="69"/>
      <c r="B1575" s="23" t="s">
        <v>132</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107"/>
      <c r="AZ1575" s="107"/>
      <c r="BA1575" s="107"/>
      <c r="BB1575" s="107"/>
      <c r="BC1575" s="107"/>
      <c r="BD1575" s="107"/>
      <c r="BE1575" s="107"/>
      <c r="BF1575" s="107"/>
      <c r="BG1575" s="107"/>
      <c r="BH1575" s="107"/>
      <c r="BI1575" s="107"/>
      <c r="BJ1575" s="107"/>
      <c r="BK1575" s="94">
        <f>SUM(BK1569:BK1574)</f>
        <v>2166710.3800000004</v>
      </c>
      <c r="BL1575" s="193">
        <f>BK1575/E1569</f>
        <v>1.0000000000000002</v>
      </c>
      <c r="BM1575" s="202"/>
      <c r="BN1575" s="211"/>
      <c r="BO1575" s="202"/>
    </row>
    <row r="1576" spans="1:67" ht="15" customHeight="1" x14ac:dyDescent="0.25">
      <c r="A1576" s="339">
        <v>181</v>
      </c>
      <c r="B1576" s="342" t="s">
        <v>287</v>
      </c>
      <c r="C1576" s="359" t="s">
        <v>1592</v>
      </c>
      <c r="D1576" s="371" t="s">
        <v>1862</v>
      </c>
      <c r="E1576" s="180"/>
      <c r="F1576" s="7" t="s">
        <v>1185</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6"/>
      <c r="AZ1576" s="96"/>
      <c r="BA1576" s="96"/>
      <c r="BB1576" s="96"/>
      <c r="BC1576" s="96"/>
      <c r="BD1576" s="96"/>
      <c r="BE1576" s="96"/>
      <c r="BF1576" s="96"/>
      <c r="BG1576" s="96"/>
      <c r="BH1576" s="96"/>
      <c r="BI1576" s="96"/>
      <c r="BJ1576" s="96"/>
      <c r="BK1576" s="98">
        <v>169136</v>
      </c>
      <c r="BL1576" s="192"/>
      <c r="BM1576" s="202">
        <v>2</v>
      </c>
      <c r="BN1576" s="211">
        <v>168570</v>
      </c>
      <c r="BO1576" s="202" t="s">
        <v>14</v>
      </c>
    </row>
    <row r="1577" spans="1:67" x14ac:dyDescent="0.25">
      <c r="A1577" s="340"/>
      <c r="B1577" s="343"/>
      <c r="C1577" s="360"/>
      <c r="D1577" s="360"/>
      <c r="E1577" s="142">
        <v>1014599.1499999999</v>
      </c>
      <c r="F1577" s="7" t="s">
        <v>1183</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6"/>
      <c r="AZ1577" s="96"/>
      <c r="BA1577" s="96"/>
      <c r="BB1577" s="96"/>
      <c r="BC1577" s="96"/>
      <c r="BD1577" s="96"/>
      <c r="BE1577" s="96"/>
      <c r="BF1577" s="96"/>
      <c r="BG1577" s="96"/>
      <c r="BH1577" s="96"/>
      <c r="BI1577" s="96"/>
      <c r="BJ1577" s="96"/>
      <c r="BK1577" s="98">
        <v>43170</v>
      </c>
      <c r="BL1577" s="192"/>
      <c r="BM1577" s="202"/>
      <c r="BN1577" s="211"/>
      <c r="BO1577" s="202"/>
    </row>
    <row r="1578" spans="1:67" x14ac:dyDescent="0.25">
      <c r="A1578" s="340"/>
      <c r="B1578" s="343"/>
      <c r="C1578" s="360"/>
      <c r="D1578" s="360"/>
      <c r="E1578" s="139"/>
      <c r="F1578" s="7" t="s">
        <v>1238</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6"/>
      <c r="AZ1578" s="96"/>
      <c r="BA1578" s="96"/>
      <c r="BB1578" s="96"/>
      <c r="BC1578" s="96"/>
      <c r="BD1578" s="96"/>
      <c r="BE1578" s="96"/>
      <c r="BF1578" s="96"/>
      <c r="BG1578" s="96"/>
      <c r="BH1578" s="96"/>
      <c r="BI1578" s="96"/>
      <c r="BJ1578" s="96"/>
      <c r="BK1578" s="98">
        <v>172554</v>
      </c>
      <c r="BL1578" s="192"/>
      <c r="BM1578" s="202">
        <v>2</v>
      </c>
      <c r="BN1578" s="211">
        <v>30000</v>
      </c>
      <c r="BO1578" s="202" t="s">
        <v>815</v>
      </c>
    </row>
    <row r="1579" spans="1:67" x14ac:dyDescent="0.25">
      <c r="A1579" s="341"/>
      <c r="B1579" s="344"/>
      <c r="C1579" s="361"/>
      <c r="D1579" s="361"/>
      <c r="E1579" s="17"/>
      <c r="F1579" s="7" t="s">
        <v>1180</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6"/>
      <c r="AZ1579" s="96"/>
      <c r="BA1579" s="96"/>
      <c r="BB1579" s="96"/>
      <c r="BC1579" s="96"/>
      <c r="BD1579" s="96"/>
      <c r="BE1579" s="96"/>
      <c r="BF1579" s="96"/>
      <c r="BG1579" s="96"/>
      <c r="BH1579" s="96"/>
      <c r="BI1579" s="96"/>
      <c r="BJ1579" s="96"/>
      <c r="BK1579" s="98">
        <v>107818</v>
      </c>
      <c r="BL1579" s="192"/>
      <c r="BM1579" s="202">
        <v>1</v>
      </c>
      <c r="BN1579" s="211">
        <v>70000</v>
      </c>
      <c r="BO1579" s="202" t="s">
        <v>816</v>
      </c>
    </row>
    <row r="1580" spans="1:67" x14ac:dyDescent="0.25">
      <c r="A1580" s="209"/>
      <c r="B1580" s="210"/>
      <c r="C1580" s="139"/>
      <c r="D1580" s="216"/>
      <c r="E1580" s="216"/>
      <c r="F1580" s="77" t="s">
        <v>1182</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6"/>
      <c r="AZ1580" s="96"/>
      <c r="BA1580" s="96"/>
      <c r="BB1580" s="96"/>
      <c r="BC1580" s="96"/>
      <c r="BD1580" s="96"/>
      <c r="BE1580" s="96"/>
      <c r="BF1580" s="96"/>
      <c r="BG1580" s="96"/>
      <c r="BH1580" s="96"/>
      <c r="BI1580" s="96"/>
      <c r="BJ1580" s="96"/>
      <c r="BK1580" s="98">
        <v>107818</v>
      </c>
      <c r="BL1580" s="192"/>
      <c r="BM1580" s="202"/>
      <c r="BN1580" s="211"/>
      <c r="BO1580" s="202"/>
    </row>
    <row r="1581" spans="1:67" x14ac:dyDescent="0.25">
      <c r="A1581" s="209"/>
      <c r="B1581" s="210"/>
      <c r="C1581" s="139"/>
      <c r="D1581" s="216"/>
      <c r="E1581" s="216"/>
      <c r="F1581" s="77" t="s">
        <v>1198</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6"/>
      <c r="AZ1581" s="96"/>
      <c r="BA1581" s="96"/>
      <c r="BB1581" s="96"/>
      <c r="BC1581" s="96"/>
      <c r="BD1581" s="96"/>
      <c r="BE1581" s="96"/>
      <c r="BF1581" s="96"/>
      <c r="BG1581" s="96"/>
      <c r="BH1581" s="96"/>
      <c r="BI1581" s="96"/>
      <c r="BJ1581" s="96"/>
      <c r="BK1581" s="98">
        <v>414103</v>
      </c>
      <c r="BL1581" s="192"/>
      <c r="BM1581" s="202">
        <v>6</v>
      </c>
      <c r="BN1581" s="211">
        <v>413760</v>
      </c>
      <c r="BO1581" s="202" t="s">
        <v>861</v>
      </c>
    </row>
    <row r="1582" spans="1:67" x14ac:dyDescent="0.25">
      <c r="A1582" s="69"/>
      <c r="B1582" s="23" t="s">
        <v>132</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107"/>
      <c r="AZ1582" s="107"/>
      <c r="BA1582" s="107"/>
      <c r="BB1582" s="107"/>
      <c r="BC1582" s="107"/>
      <c r="BD1582" s="107"/>
      <c r="BE1582" s="107"/>
      <c r="BF1582" s="107"/>
      <c r="BG1582" s="107"/>
      <c r="BH1582" s="107"/>
      <c r="BI1582" s="107"/>
      <c r="BJ1582" s="107"/>
      <c r="BK1582" s="94">
        <f>SUM(BK1576:BK1581)</f>
        <v>1014599</v>
      </c>
      <c r="BL1582" s="193">
        <f>BK1582/E1577</f>
        <v>0.99999985215836229</v>
      </c>
      <c r="BM1582" s="202"/>
      <c r="BN1582" s="211"/>
      <c r="BO1582" s="202"/>
    </row>
    <row r="1583" spans="1:67" x14ac:dyDescent="0.25">
      <c r="A1583" s="339">
        <v>182</v>
      </c>
      <c r="B1583" s="342" t="s">
        <v>288</v>
      </c>
      <c r="C1583" s="359" t="s">
        <v>1592</v>
      </c>
      <c r="D1583" s="353" t="s">
        <v>1849</v>
      </c>
      <c r="E1583" s="365">
        <v>1229716.48</v>
      </c>
      <c r="F1583" s="7" t="s">
        <v>1185</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6"/>
      <c r="AZ1583" s="96"/>
      <c r="BA1583" s="96"/>
      <c r="BB1583" s="96"/>
      <c r="BC1583" s="96"/>
      <c r="BD1583" s="96"/>
      <c r="BE1583" s="96"/>
      <c r="BF1583" s="96"/>
      <c r="BG1583" s="96"/>
      <c r="BH1583" s="96"/>
      <c r="BI1583" s="96"/>
      <c r="BJ1583" s="96"/>
      <c r="BK1583" s="98">
        <v>96000</v>
      </c>
      <c r="BL1583" s="192"/>
      <c r="BM1583" s="202"/>
      <c r="BN1583" s="211"/>
      <c r="BO1583" s="202"/>
    </row>
    <row r="1584" spans="1:67" x14ac:dyDescent="0.25">
      <c r="A1584" s="340"/>
      <c r="B1584" s="343"/>
      <c r="C1584" s="360"/>
      <c r="D1584" s="348"/>
      <c r="E1584" s="366"/>
      <c r="F1584" s="7" t="s">
        <v>1183</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6"/>
      <c r="AZ1584" s="96"/>
      <c r="BA1584" s="96"/>
      <c r="BB1584" s="96"/>
      <c r="BC1584" s="96"/>
      <c r="BD1584" s="96"/>
      <c r="BE1584" s="96"/>
      <c r="BF1584" s="96"/>
      <c r="BG1584" s="96"/>
      <c r="BH1584" s="96"/>
      <c r="BI1584" s="96"/>
      <c r="BJ1584" s="96"/>
      <c r="BK1584" s="98">
        <v>172491</v>
      </c>
      <c r="BL1584" s="192"/>
      <c r="BM1584" s="202"/>
      <c r="BN1584" s="211"/>
      <c r="BO1584" s="202"/>
    </row>
    <row r="1585" spans="1:67" x14ac:dyDescent="0.25">
      <c r="A1585" s="340"/>
      <c r="B1585" s="343"/>
      <c r="C1585" s="360"/>
      <c r="D1585" s="348"/>
      <c r="E1585" s="366"/>
      <c r="F1585" s="7" t="s">
        <v>1238</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6"/>
      <c r="AZ1585" s="96"/>
      <c r="BA1585" s="96"/>
      <c r="BB1585" s="96"/>
      <c r="BC1585" s="96"/>
      <c r="BD1585" s="96"/>
      <c r="BE1585" s="96"/>
      <c r="BF1585" s="96"/>
      <c r="BG1585" s="96"/>
      <c r="BH1585" s="96"/>
      <c r="BI1585" s="96"/>
      <c r="BJ1585" s="96"/>
      <c r="BK1585" s="98">
        <v>50000</v>
      </c>
      <c r="BL1585" s="192"/>
      <c r="BM1585" s="202"/>
      <c r="BN1585" s="211"/>
      <c r="BO1585" s="202"/>
    </row>
    <row r="1586" spans="1:67" x14ac:dyDescent="0.25">
      <c r="A1586" s="341"/>
      <c r="B1586" s="344"/>
      <c r="C1586" s="361"/>
      <c r="D1586" s="349"/>
      <c r="E1586" s="367"/>
      <c r="F1586" s="52" t="s">
        <v>1180</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6"/>
      <c r="AZ1586" s="96"/>
      <c r="BA1586" s="96"/>
      <c r="BB1586" s="96"/>
      <c r="BC1586" s="96"/>
      <c r="BD1586" s="96"/>
      <c r="BE1586" s="96"/>
      <c r="BF1586" s="96"/>
      <c r="BG1586" s="96"/>
      <c r="BH1586" s="96"/>
      <c r="BI1586" s="96"/>
      <c r="BJ1586" s="96"/>
      <c r="BK1586" s="98">
        <v>15000</v>
      </c>
      <c r="BL1586" s="192"/>
      <c r="BM1586" s="202"/>
      <c r="BN1586" s="211"/>
      <c r="BO1586" s="202"/>
    </row>
    <row r="1587" spans="1:67" x14ac:dyDescent="0.25">
      <c r="A1587" s="235"/>
      <c r="B1587" s="236"/>
      <c r="C1587" s="17"/>
      <c r="D1587" s="203"/>
      <c r="E1587" s="255"/>
      <c r="F1587" s="282" t="s">
        <v>1182</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6"/>
      <c r="AZ1587" s="96"/>
      <c r="BA1587" s="96"/>
      <c r="BB1587" s="96"/>
      <c r="BC1587" s="96"/>
      <c r="BD1587" s="96"/>
      <c r="BE1587" s="96"/>
      <c r="BF1587" s="96"/>
      <c r="BG1587" s="96"/>
      <c r="BH1587" s="96"/>
      <c r="BI1587" s="96"/>
      <c r="BJ1587" s="96"/>
      <c r="BK1587" s="98">
        <v>324160</v>
      </c>
      <c r="BL1587" s="192"/>
      <c r="BM1587" s="202"/>
      <c r="BN1587" s="211"/>
      <c r="BO1587" s="202"/>
    </row>
    <row r="1588" spans="1:67" x14ac:dyDescent="0.25">
      <c r="A1588" s="235"/>
      <c r="B1588" s="236"/>
      <c r="C1588" s="17"/>
      <c r="D1588" s="203"/>
      <c r="E1588" s="255"/>
      <c r="F1588" s="282" t="s">
        <v>1198</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6"/>
      <c r="AZ1588" s="96"/>
      <c r="BA1588" s="96"/>
      <c r="BB1588" s="96"/>
      <c r="BC1588" s="96"/>
      <c r="BD1588" s="96"/>
      <c r="BE1588" s="96"/>
      <c r="BF1588" s="96"/>
      <c r="BG1588" s="96"/>
      <c r="BH1588" s="96"/>
      <c r="BI1588" s="96"/>
      <c r="BJ1588" s="96"/>
      <c r="BK1588" s="98">
        <v>420000</v>
      </c>
      <c r="BL1588" s="192"/>
      <c r="BM1588" s="202"/>
      <c r="BN1588" s="211"/>
      <c r="BO1588" s="202"/>
    </row>
    <row r="1589" spans="1:67" x14ac:dyDescent="0.25">
      <c r="A1589" s="235"/>
      <c r="B1589" s="236"/>
      <c r="C1589" s="17"/>
      <c r="D1589" s="203"/>
      <c r="E1589" s="255"/>
      <c r="F1589" s="282" t="s">
        <v>1184</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6"/>
      <c r="AZ1589" s="96"/>
      <c r="BA1589" s="96"/>
      <c r="BB1589" s="96"/>
      <c r="BC1589" s="96"/>
      <c r="BD1589" s="96"/>
      <c r="BE1589" s="96"/>
      <c r="BF1589" s="96"/>
      <c r="BG1589" s="96"/>
      <c r="BH1589" s="96"/>
      <c r="BI1589" s="96"/>
      <c r="BJ1589" s="96"/>
      <c r="BK1589" s="98">
        <v>92064</v>
      </c>
      <c r="BL1589" s="192"/>
      <c r="BM1589" s="202"/>
      <c r="BN1589" s="211"/>
      <c r="BO1589" s="202"/>
    </row>
    <row r="1590" spans="1:67" x14ac:dyDescent="0.25">
      <c r="A1590" s="235"/>
      <c r="B1590" s="236"/>
      <c r="C1590" s="17"/>
      <c r="D1590" s="203"/>
      <c r="E1590" s="255"/>
      <c r="F1590" s="282" t="s">
        <v>1316</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6"/>
      <c r="AZ1590" s="96"/>
      <c r="BA1590" s="96"/>
      <c r="BB1590" s="96"/>
      <c r="BC1590" s="96"/>
      <c r="BD1590" s="96"/>
      <c r="BE1590" s="96"/>
      <c r="BF1590" s="96"/>
      <c r="BG1590" s="96"/>
      <c r="BH1590" s="96"/>
      <c r="BI1590" s="96"/>
      <c r="BJ1590" s="96"/>
      <c r="BK1590" s="98">
        <v>35000</v>
      </c>
      <c r="BL1590" s="192"/>
      <c r="BM1590" s="202"/>
      <c r="BN1590" s="211"/>
      <c r="BO1590" s="202"/>
    </row>
    <row r="1591" spans="1:67" x14ac:dyDescent="0.25">
      <c r="A1591" s="235"/>
      <c r="B1591" s="236"/>
      <c r="C1591" s="17"/>
      <c r="D1591" s="203"/>
      <c r="E1591" s="255"/>
      <c r="F1591" s="282" t="s">
        <v>1336</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6"/>
      <c r="AZ1591" s="96"/>
      <c r="BA1591" s="96"/>
      <c r="BB1591" s="96"/>
      <c r="BC1591" s="96"/>
      <c r="BD1591" s="96"/>
      <c r="BE1591" s="96"/>
      <c r="BF1591" s="96"/>
      <c r="BG1591" s="96"/>
      <c r="BH1591" s="96"/>
      <c r="BI1591" s="96"/>
      <c r="BJ1591" s="96"/>
      <c r="BK1591" s="98">
        <v>25000</v>
      </c>
      <c r="BL1591" s="192"/>
      <c r="BM1591" s="202"/>
      <c r="BN1591" s="211"/>
      <c r="BO1591" s="202"/>
    </row>
    <row r="1592" spans="1:67" x14ac:dyDescent="0.25">
      <c r="A1592" s="67"/>
      <c r="B1592" s="54" t="s">
        <v>132</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107"/>
      <c r="AZ1592" s="107"/>
      <c r="BA1592" s="107"/>
      <c r="BB1592" s="107"/>
      <c r="BC1592" s="107"/>
      <c r="BD1592" s="107"/>
      <c r="BE1592" s="107"/>
      <c r="BF1592" s="107"/>
      <c r="BG1592" s="107"/>
      <c r="BH1592" s="107"/>
      <c r="BI1592" s="107"/>
      <c r="BJ1592" s="107"/>
      <c r="BK1592" s="94">
        <f>SUM(BK1583:BK1591)</f>
        <v>1229715</v>
      </c>
      <c r="BL1592" s="193">
        <f>BK1592/E1583</f>
        <v>0.99999879647054901</v>
      </c>
      <c r="BM1592" s="202"/>
      <c r="BN1592" s="211"/>
      <c r="BO1592" s="202"/>
    </row>
    <row r="1593" spans="1:67" x14ac:dyDescent="0.25">
      <c r="A1593" s="350">
        <v>183</v>
      </c>
      <c r="B1593" s="345" t="s">
        <v>289</v>
      </c>
      <c r="C1593" s="362" t="s">
        <v>1592</v>
      </c>
      <c r="D1593" s="495" t="s">
        <v>677</v>
      </c>
      <c r="E1593" s="380">
        <v>995757.41999999993</v>
      </c>
      <c r="F1593" s="190" t="s">
        <v>1185</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110"/>
      <c r="AZ1593" s="110"/>
      <c r="BA1593" s="110"/>
      <c r="BB1593" s="110"/>
      <c r="BC1593" s="110"/>
      <c r="BD1593" s="110"/>
      <c r="BE1593" s="110"/>
      <c r="BF1593" s="110"/>
      <c r="BG1593" s="110"/>
      <c r="BH1593" s="110"/>
      <c r="BI1593" s="110"/>
      <c r="BJ1593" s="110"/>
      <c r="BK1593" s="97">
        <v>50000</v>
      </c>
      <c r="BL1593" s="195"/>
      <c r="BM1593" s="202"/>
      <c r="BN1593" s="211"/>
      <c r="BO1593" s="202" t="s">
        <v>769</v>
      </c>
    </row>
    <row r="1594" spans="1:67" x14ac:dyDescent="0.25">
      <c r="A1594" s="351"/>
      <c r="B1594" s="346"/>
      <c r="C1594" s="363"/>
      <c r="D1594" s="496"/>
      <c r="E1594" s="380"/>
      <c r="F1594" s="190" t="s">
        <v>1183</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110"/>
      <c r="AZ1594" s="110"/>
      <c r="BA1594" s="110"/>
      <c r="BB1594" s="110"/>
      <c r="BC1594" s="110"/>
      <c r="BD1594" s="110"/>
      <c r="BE1594" s="110"/>
      <c r="BF1594" s="110"/>
      <c r="BG1594" s="110"/>
      <c r="BH1594" s="110"/>
      <c r="BI1594" s="110"/>
      <c r="BJ1594" s="110"/>
      <c r="BK1594" s="97">
        <v>136027</v>
      </c>
      <c r="BL1594" s="195"/>
      <c r="BM1594" s="202"/>
      <c r="BN1594" s="211"/>
      <c r="BO1594" s="202" t="s">
        <v>770</v>
      </c>
    </row>
    <row r="1595" spans="1:67" x14ac:dyDescent="0.25">
      <c r="A1595" s="351"/>
      <c r="B1595" s="346"/>
      <c r="C1595" s="363"/>
      <c r="D1595" s="496"/>
      <c r="E1595" s="380"/>
      <c r="F1595" s="190" t="s">
        <v>1238</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110"/>
      <c r="AZ1595" s="110"/>
      <c r="BA1595" s="110"/>
      <c r="BB1595" s="110"/>
      <c r="BC1595" s="110"/>
      <c r="BD1595" s="110"/>
      <c r="BE1595" s="110"/>
      <c r="BF1595" s="110"/>
      <c r="BG1595" s="110"/>
      <c r="BH1595" s="110"/>
      <c r="BI1595" s="110"/>
      <c r="BJ1595" s="110"/>
      <c r="BK1595" s="97">
        <v>20000</v>
      </c>
      <c r="BL1595" s="195"/>
      <c r="BM1595" s="202"/>
      <c r="BN1595" s="211"/>
      <c r="BO1595" s="202" t="s">
        <v>771</v>
      </c>
    </row>
    <row r="1596" spans="1:67" x14ac:dyDescent="0.25">
      <c r="A1596" s="351"/>
      <c r="B1596" s="346"/>
      <c r="C1596" s="363"/>
      <c r="D1596" s="496"/>
      <c r="E1596" s="380"/>
      <c r="F1596" s="190" t="s">
        <v>1180</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110"/>
      <c r="AZ1596" s="110"/>
      <c r="BA1596" s="110"/>
      <c r="BB1596" s="110"/>
      <c r="BC1596" s="110"/>
      <c r="BD1596" s="110"/>
      <c r="BE1596" s="110"/>
      <c r="BF1596" s="110"/>
      <c r="BG1596" s="110"/>
      <c r="BH1596" s="110"/>
      <c r="BI1596" s="110"/>
      <c r="BJ1596" s="110"/>
      <c r="BK1596" s="97">
        <v>45787</v>
      </c>
      <c r="BL1596" s="195"/>
      <c r="BM1596" s="202"/>
      <c r="BN1596" s="211"/>
      <c r="BO1596" s="202"/>
    </row>
    <row r="1597" spans="1:67" x14ac:dyDescent="0.25">
      <c r="A1597" s="351"/>
      <c r="B1597" s="346"/>
      <c r="C1597" s="363"/>
      <c r="D1597" s="496"/>
      <c r="E1597" s="380"/>
      <c r="F1597" s="190" t="s">
        <v>1182</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110"/>
      <c r="AZ1597" s="110"/>
      <c r="BA1597" s="110"/>
      <c r="BB1597" s="110"/>
      <c r="BC1597" s="110"/>
      <c r="BD1597" s="110"/>
      <c r="BE1597" s="110"/>
      <c r="BF1597" s="110"/>
      <c r="BG1597" s="110"/>
      <c r="BH1597" s="110"/>
      <c r="BI1597" s="110"/>
      <c r="BJ1597" s="110"/>
      <c r="BK1597" s="97">
        <v>20000</v>
      </c>
      <c r="BL1597" s="195"/>
      <c r="BM1597" s="202"/>
      <c r="BN1597" s="211"/>
      <c r="BO1597" s="202"/>
    </row>
    <row r="1598" spans="1:67" x14ac:dyDescent="0.25">
      <c r="A1598" s="351"/>
      <c r="B1598" s="346"/>
      <c r="C1598" s="363"/>
      <c r="D1598" s="496"/>
      <c r="E1598" s="380"/>
      <c r="F1598" s="190" t="s">
        <v>1198</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110"/>
      <c r="AZ1598" s="110"/>
      <c r="BA1598" s="110"/>
      <c r="BB1598" s="110"/>
      <c r="BC1598" s="110"/>
      <c r="BD1598" s="110"/>
      <c r="BE1598" s="110"/>
      <c r="BF1598" s="110"/>
      <c r="BG1598" s="110"/>
      <c r="BH1598" s="110"/>
      <c r="BI1598" s="110"/>
      <c r="BJ1598" s="110"/>
      <c r="BK1598" s="97">
        <v>198043</v>
      </c>
      <c r="BL1598" s="195"/>
      <c r="BM1598" s="202"/>
      <c r="BN1598" s="211"/>
      <c r="BO1598" s="202"/>
    </row>
    <row r="1599" spans="1:67" x14ac:dyDescent="0.25">
      <c r="A1599" s="351"/>
      <c r="B1599" s="346"/>
      <c r="C1599" s="363"/>
      <c r="D1599" s="496"/>
      <c r="E1599" s="380"/>
      <c r="F1599" s="190" t="s">
        <v>1184</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110"/>
      <c r="AZ1599" s="110"/>
      <c r="BA1599" s="110"/>
      <c r="BB1599" s="110"/>
      <c r="BC1599" s="110"/>
      <c r="BD1599" s="110"/>
      <c r="BE1599" s="110"/>
      <c r="BF1599" s="110"/>
      <c r="BG1599" s="110"/>
      <c r="BH1599" s="110"/>
      <c r="BI1599" s="110"/>
      <c r="BJ1599" s="110"/>
      <c r="BK1599" s="97">
        <v>480000</v>
      </c>
      <c r="BL1599" s="195"/>
      <c r="BM1599" s="202"/>
      <c r="BN1599" s="211"/>
      <c r="BO1599" s="202"/>
    </row>
    <row r="1600" spans="1:67" x14ac:dyDescent="0.25">
      <c r="A1600" s="351"/>
      <c r="B1600" s="346"/>
      <c r="C1600" s="363"/>
      <c r="D1600" s="496"/>
      <c r="E1600" s="380"/>
      <c r="F1600" s="190" t="s">
        <v>1316</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110"/>
      <c r="AZ1600" s="110"/>
      <c r="BA1600" s="110"/>
      <c r="BB1600" s="110"/>
      <c r="BC1600" s="110"/>
      <c r="BD1600" s="110"/>
      <c r="BE1600" s="110"/>
      <c r="BF1600" s="110"/>
      <c r="BG1600" s="110"/>
      <c r="BH1600" s="110"/>
      <c r="BI1600" s="110"/>
      <c r="BJ1600" s="110"/>
      <c r="BK1600" s="97">
        <v>20000</v>
      </c>
      <c r="BL1600" s="195"/>
      <c r="BM1600" s="202"/>
      <c r="BN1600" s="211"/>
      <c r="BO1600" s="202"/>
    </row>
    <row r="1601" spans="1:67" x14ac:dyDescent="0.25">
      <c r="A1601" s="352"/>
      <c r="B1601" s="347"/>
      <c r="C1601" s="364"/>
      <c r="D1601" s="497"/>
      <c r="E1601" s="380"/>
      <c r="F1601" s="190" t="s">
        <v>1336</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110"/>
      <c r="AZ1601" s="110"/>
      <c r="BA1601" s="110"/>
      <c r="BB1601" s="110"/>
      <c r="BC1601" s="110"/>
      <c r="BD1601" s="110"/>
      <c r="BE1601" s="110"/>
      <c r="BF1601" s="110"/>
      <c r="BG1601" s="110"/>
      <c r="BH1601" s="110"/>
      <c r="BI1601" s="110"/>
      <c r="BJ1601" s="110"/>
      <c r="BK1601" s="97">
        <v>25000</v>
      </c>
      <c r="BL1601" s="195"/>
      <c r="BM1601" s="202"/>
      <c r="BN1601" s="211"/>
      <c r="BO1601" s="202"/>
    </row>
    <row r="1602" spans="1:67" x14ac:dyDescent="0.25">
      <c r="A1602" s="68"/>
      <c r="B1602" s="21" t="s">
        <v>132</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107"/>
      <c r="AZ1602" s="107"/>
      <c r="BA1602" s="107"/>
      <c r="BB1602" s="107"/>
      <c r="BC1602" s="107"/>
      <c r="BD1602" s="107"/>
      <c r="BE1602" s="107"/>
      <c r="BF1602" s="107"/>
      <c r="BG1602" s="107"/>
      <c r="BH1602" s="107"/>
      <c r="BI1602" s="107"/>
      <c r="BJ1602" s="107"/>
      <c r="BK1602" s="94">
        <f>SUM(BK1593:BK1601)</f>
        <v>994857</v>
      </c>
      <c r="BL1602" s="193">
        <f>BK1602/E1593</f>
        <v>0.99909574361996722</v>
      </c>
      <c r="BM1602" s="202"/>
      <c r="BN1602" s="211"/>
      <c r="BO1602" s="202"/>
    </row>
    <row r="1603" spans="1:67" x14ac:dyDescent="0.25">
      <c r="A1603" s="339">
        <v>184</v>
      </c>
      <c r="B1603" s="342" t="s">
        <v>291</v>
      </c>
      <c r="C1603" s="359" t="s">
        <v>292</v>
      </c>
      <c r="D1603" s="371" t="s">
        <v>1762</v>
      </c>
      <c r="E1603" s="365">
        <v>1315505.6299999999</v>
      </c>
      <c r="F1603" s="7" t="s">
        <v>1432</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c r="AZ1603" s="98"/>
      <c r="BA1603" s="98"/>
      <c r="BB1603" s="98"/>
      <c r="BC1603" s="98"/>
      <c r="BD1603" s="98"/>
      <c r="BE1603" s="98"/>
      <c r="BF1603" s="98"/>
      <c r="BG1603" s="98"/>
      <c r="BH1603" s="98"/>
      <c r="BI1603" s="98"/>
      <c r="BJ1603" s="98"/>
      <c r="BK1603" s="98">
        <f>SUM(G1603:N1603)</f>
        <v>429709</v>
      </c>
      <c r="BL1603" s="192"/>
      <c r="BM1603" s="202">
        <v>7</v>
      </c>
      <c r="BN1603" s="211">
        <v>484337</v>
      </c>
      <c r="BO1603" s="211" t="s">
        <v>156</v>
      </c>
    </row>
    <row r="1604" spans="1:67" x14ac:dyDescent="0.25">
      <c r="A1604" s="340"/>
      <c r="B1604" s="343"/>
      <c r="C1604" s="360"/>
      <c r="D1604" s="375"/>
      <c r="E1604" s="366"/>
      <c r="F1604" s="7" t="s">
        <v>290</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c r="AZ1604" s="98"/>
      <c r="BA1604" s="98"/>
      <c r="BB1604" s="98"/>
      <c r="BC1604" s="98"/>
      <c r="BD1604" s="98"/>
      <c r="BE1604" s="98"/>
      <c r="BF1604" s="98"/>
      <c r="BG1604" s="98"/>
      <c r="BH1604" s="98"/>
      <c r="BI1604" s="98"/>
      <c r="BJ1604" s="98"/>
      <c r="BK1604" s="98">
        <v>292000</v>
      </c>
      <c r="BL1604" s="192"/>
      <c r="BM1604" s="202">
        <v>1</v>
      </c>
      <c r="BN1604" s="211">
        <v>200000</v>
      </c>
      <c r="BO1604" s="202" t="s">
        <v>874</v>
      </c>
    </row>
    <row r="1605" spans="1:67" x14ac:dyDescent="0.25">
      <c r="A1605" s="340"/>
      <c r="B1605" s="343"/>
      <c r="C1605" s="360"/>
      <c r="D1605" s="375"/>
      <c r="E1605" s="366"/>
      <c r="F1605" s="7" t="s">
        <v>1435</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7"/>
      <c r="AZ1605" s="97"/>
      <c r="BA1605" s="97"/>
      <c r="BB1605" s="97"/>
      <c r="BC1605" s="97"/>
      <c r="BD1605" s="97"/>
      <c r="BE1605" s="97"/>
      <c r="BF1605" s="97"/>
      <c r="BG1605" s="97"/>
      <c r="BH1605" s="97"/>
      <c r="BI1605" s="97"/>
      <c r="BJ1605" s="97"/>
      <c r="BK1605" s="98">
        <f>SUM(G1605:N1605)</f>
        <v>360956</v>
      </c>
      <c r="BL1605" s="197"/>
      <c r="BM1605" s="202">
        <v>8</v>
      </c>
      <c r="BN1605" s="211">
        <v>360933</v>
      </c>
      <c r="BO1605" s="202"/>
    </row>
    <row r="1606" spans="1:67" x14ac:dyDescent="0.25">
      <c r="A1606" s="340"/>
      <c r="B1606" s="343"/>
      <c r="C1606" s="360"/>
      <c r="D1606" s="375"/>
      <c r="E1606" s="366"/>
      <c r="F1606" s="7" t="s">
        <v>1580</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7"/>
      <c r="AZ1606" s="97"/>
      <c r="BA1606" s="97"/>
      <c r="BB1606" s="97"/>
      <c r="BC1606" s="97"/>
      <c r="BD1606" s="97"/>
      <c r="BE1606" s="97"/>
      <c r="BF1606" s="97"/>
      <c r="BG1606" s="97"/>
      <c r="BH1606" s="97"/>
      <c r="BI1606" s="97"/>
      <c r="BJ1606" s="97"/>
      <c r="BK1606" s="98">
        <f>SUM(G1606:N1606)</f>
        <v>137507</v>
      </c>
      <c r="BL1606" s="197"/>
      <c r="BM1606" s="202"/>
      <c r="BN1606" s="211"/>
      <c r="BO1606" s="202"/>
    </row>
    <row r="1607" spans="1:67" x14ac:dyDescent="0.25">
      <c r="A1607" s="341"/>
      <c r="B1607" s="344"/>
      <c r="C1607" s="361"/>
      <c r="D1607" s="376"/>
      <c r="E1607" s="367"/>
      <c r="F1607" s="7" t="s">
        <v>293</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7"/>
      <c r="AZ1607" s="97"/>
      <c r="BA1607" s="97"/>
      <c r="BB1607" s="97"/>
      <c r="BC1607" s="97"/>
      <c r="BD1607" s="97"/>
      <c r="BE1607" s="97"/>
      <c r="BF1607" s="97"/>
      <c r="BG1607" s="97"/>
      <c r="BH1607" s="97"/>
      <c r="BI1607" s="97"/>
      <c r="BJ1607" s="97"/>
      <c r="BK1607" s="98">
        <f>SUM(G1607:N1607)</f>
        <v>95131</v>
      </c>
      <c r="BL1607" s="197"/>
      <c r="BM1607" s="202">
        <v>1</v>
      </c>
      <c r="BN1607" s="211">
        <v>90000</v>
      </c>
      <c r="BO1607" s="202" t="s">
        <v>701</v>
      </c>
    </row>
    <row r="1608" spans="1:67" x14ac:dyDescent="0.25">
      <c r="A1608" s="70"/>
      <c r="B1608" s="56" t="s">
        <v>132</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c r="AZ1608" s="94"/>
      <c r="BA1608" s="94"/>
      <c r="BB1608" s="94"/>
      <c r="BC1608" s="94"/>
      <c r="BD1608" s="94"/>
      <c r="BE1608" s="94"/>
      <c r="BF1608" s="94"/>
      <c r="BG1608" s="94"/>
      <c r="BH1608" s="94"/>
      <c r="BI1608" s="94"/>
      <c r="BJ1608" s="94"/>
      <c r="BK1608" s="94">
        <f>SUM(BK1603:BK1607)</f>
        <v>1315303</v>
      </c>
      <c r="BL1608" s="198">
        <f>BK1608/E1603</f>
        <v>0.99984596797202618</v>
      </c>
      <c r="BM1608" s="202"/>
      <c r="BN1608" s="211"/>
      <c r="BO1608" s="202"/>
    </row>
    <row r="1609" spans="1:67" x14ac:dyDescent="0.25">
      <c r="A1609" s="339">
        <v>185</v>
      </c>
      <c r="B1609" s="342" t="s">
        <v>295</v>
      </c>
      <c r="C1609" s="359" t="s">
        <v>296</v>
      </c>
      <c r="D1609" s="371" t="s">
        <v>1763</v>
      </c>
      <c r="E1609" s="365">
        <v>2341534.25</v>
      </c>
      <c r="F1609" s="7" t="s">
        <v>261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c r="AZ1609" s="98"/>
      <c r="BA1609" s="98"/>
      <c r="BB1609" s="98"/>
      <c r="BC1609" s="98"/>
      <c r="BD1609" s="98"/>
      <c r="BE1609" s="98"/>
      <c r="BF1609" s="98"/>
      <c r="BG1609" s="98"/>
      <c r="BH1609" s="98"/>
      <c r="BI1609" s="98"/>
      <c r="BJ1609" s="98"/>
      <c r="BK1609" s="98">
        <f>SUM(G1609:N1609)</f>
        <v>300000</v>
      </c>
      <c r="BL1609" s="192"/>
      <c r="BM1609" s="202">
        <v>7</v>
      </c>
      <c r="BN1609" s="211">
        <v>430000</v>
      </c>
      <c r="BO1609" s="202" t="s">
        <v>429</v>
      </c>
    </row>
    <row r="1610" spans="1:67" x14ac:dyDescent="0.25">
      <c r="A1610" s="340"/>
      <c r="B1610" s="343"/>
      <c r="C1610" s="360"/>
      <c r="D1610" s="375"/>
      <c r="E1610" s="366"/>
      <c r="F1610" s="7" t="s">
        <v>294</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c r="AZ1610" s="98"/>
      <c r="BA1610" s="98"/>
      <c r="BB1610" s="98"/>
      <c r="BC1610" s="98"/>
      <c r="BD1610" s="98"/>
      <c r="BE1610" s="98"/>
      <c r="BF1610" s="98"/>
      <c r="BG1610" s="98"/>
      <c r="BH1610" s="98"/>
      <c r="BI1610" s="98"/>
      <c r="BJ1610" s="98"/>
      <c r="BK1610" s="98">
        <f t="shared" ref="BK1610:BK1615" si="13">SUM(G1610:N1610)</f>
        <v>315869.89</v>
      </c>
      <c r="BL1610" s="192"/>
      <c r="BM1610" s="202">
        <v>3</v>
      </c>
      <c r="BN1610" s="211">
        <v>313047</v>
      </c>
      <c r="BO1610" s="202" t="s">
        <v>11</v>
      </c>
    </row>
    <row r="1611" spans="1:67" x14ac:dyDescent="0.25">
      <c r="A1611" s="340"/>
      <c r="B1611" s="343"/>
      <c r="C1611" s="360"/>
      <c r="D1611" s="375"/>
      <c r="E1611" s="366"/>
      <c r="F1611" s="7" t="s">
        <v>1188</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c r="AZ1611" s="98"/>
      <c r="BA1611" s="98"/>
      <c r="BB1611" s="98"/>
      <c r="BC1611" s="98"/>
      <c r="BD1611" s="98"/>
      <c r="BE1611" s="98"/>
      <c r="BF1611" s="98"/>
      <c r="BG1611" s="98"/>
      <c r="BH1611" s="98"/>
      <c r="BI1611" s="98"/>
      <c r="BJ1611" s="98"/>
      <c r="BK1611" s="98">
        <f t="shared" si="13"/>
        <v>120000</v>
      </c>
      <c r="BL1611" s="192"/>
      <c r="BM1611" s="202">
        <v>3</v>
      </c>
      <c r="BN1611" s="211">
        <v>120000</v>
      </c>
      <c r="BO1611" s="202"/>
    </row>
    <row r="1612" spans="1:67" x14ac:dyDescent="0.25">
      <c r="A1612" s="340"/>
      <c r="B1612" s="343"/>
      <c r="C1612" s="360"/>
      <c r="D1612" s="375"/>
      <c r="E1612" s="366"/>
      <c r="F1612" s="7" t="s">
        <v>297</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c r="AZ1612" s="98"/>
      <c r="BA1612" s="98"/>
      <c r="BB1612" s="98"/>
      <c r="BC1612" s="98"/>
      <c r="BD1612" s="98"/>
      <c r="BE1612" s="98"/>
      <c r="BF1612" s="98"/>
      <c r="BG1612" s="98"/>
      <c r="BH1612" s="98"/>
      <c r="BI1612" s="98"/>
      <c r="BJ1612" s="98"/>
      <c r="BK1612" s="98">
        <v>640000</v>
      </c>
      <c r="BL1612" s="192"/>
      <c r="BM1612" s="202">
        <v>16</v>
      </c>
      <c r="BN1612" s="211">
        <v>639822.27</v>
      </c>
      <c r="BO1612" s="202"/>
    </row>
    <row r="1613" spans="1:67" x14ac:dyDescent="0.25">
      <c r="A1613" s="340"/>
      <c r="B1613" s="343"/>
      <c r="C1613" s="360"/>
      <c r="D1613" s="375"/>
      <c r="E1613" s="366"/>
      <c r="F1613" s="7" t="s">
        <v>298</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c r="AZ1613" s="98"/>
      <c r="BA1613" s="98"/>
      <c r="BB1613" s="98"/>
      <c r="BC1613" s="98"/>
      <c r="BD1613" s="98"/>
      <c r="BE1613" s="98"/>
      <c r="BF1613" s="98"/>
      <c r="BG1613" s="98"/>
      <c r="BH1613" s="98"/>
      <c r="BI1613" s="98"/>
      <c r="BJ1613" s="98"/>
      <c r="BK1613" s="98">
        <f t="shared" si="13"/>
        <v>130239.99</v>
      </c>
      <c r="BL1613" s="192"/>
      <c r="BM1613" s="202">
        <v>1</v>
      </c>
      <c r="BN1613" s="211">
        <v>64735</v>
      </c>
      <c r="BO1613" s="202" t="s">
        <v>994</v>
      </c>
    </row>
    <row r="1614" spans="1:67" x14ac:dyDescent="0.25">
      <c r="A1614" s="340"/>
      <c r="B1614" s="343"/>
      <c r="C1614" s="360"/>
      <c r="D1614" s="375"/>
      <c r="E1614" s="366"/>
      <c r="F1614" s="7" t="s">
        <v>299</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c r="AZ1614" s="98"/>
      <c r="BA1614" s="98"/>
      <c r="BB1614" s="98"/>
      <c r="BC1614" s="98"/>
      <c r="BD1614" s="98"/>
      <c r="BE1614" s="98"/>
      <c r="BF1614" s="98"/>
      <c r="BG1614" s="98"/>
      <c r="BH1614" s="98"/>
      <c r="BI1614" s="98"/>
      <c r="BJ1614" s="98"/>
      <c r="BK1614" s="98">
        <v>515424</v>
      </c>
      <c r="BL1614" s="192"/>
      <c r="BM1614" s="202">
        <v>5</v>
      </c>
      <c r="BN1614" s="211">
        <v>515423</v>
      </c>
      <c r="BO1614" s="202"/>
    </row>
    <row r="1615" spans="1:67" x14ac:dyDescent="0.25">
      <c r="A1615" s="340"/>
      <c r="B1615" s="343"/>
      <c r="C1615" s="360"/>
      <c r="D1615" s="375"/>
      <c r="E1615" s="366"/>
      <c r="F1615" s="7" t="s">
        <v>1093</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c r="AZ1615" s="98"/>
      <c r="BA1615" s="98"/>
      <c r="BB1615" s="98"/>
      <c r="BC1615" s="98"/>
      <c r="BD1615" s="98"/>
      <c r="BE1615" s="98"/>
      <c r="BF1615" s="98"/>
      <c r="BG1615" s="98"/>
      <c r="BH1615" s="98"/>
      <c r="BI1615" s="98"/>
      <c r="BJ1615" s="98"/>
      <c r="BK1615" s="98">
        <f t="shared" si="13"/>
        <v>180000</v>
      </c>
      <c r="BL1615" s="192"/>
      <c r="BM1615" s="202">
        <v>2</v>
      </c>
      <c r="BN1615" s="211">
        <v>177054</v>
      </c>
      <c r="BO1615" s="202"/>
    </row>
    <row r="1616" spans="1:67" x14ac:dyDescent="0.25">
      <c r="A1616" s="341"/>
      <c r="B1616" s="344"/>
      <c r="C1616" s="361"/>
      <c r="D1616" s="376"/>
      <c r="E1616" s="367"/>
      <c r="F1616" s="7" t="s">
        <v>1371</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c r="AZ1616" s="98"/>
      <c r="BA1616" s="98"/>
      <c r="BB1616" s="98"/>
      <c r="BC1616" s="98"/>
      <c r="BD1616" s="98"/>
      <c r="BE1616" s="98"/>
      <c r="BF1616" s="98"/>
      <c r="BG1616" s="98"/>
      <c r="BH1616" s="98"/>
      <c r="BI1616" s="98"/>
      <c r="BJ1616" s="98"/>
      <c r="BK1616" s="98">
        <v>140000</v>
      </c>
      <c r="BL1616" s="192"/>
      <c r="BM1616" s="202"/>
      <c r="BN1616" s="211"/>
      <c r="BO1616" s="202"/>
    </row>
    <row r="1617" spans="1:67" x14ac:dyDescent="0.25">
      <c r="A1617" s="69"/>
      <c r="B1617" s="23" t="s">
        <v>132</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107"/>
      <c r="AZ1617" s="107"/>
      <c r="BA1617" s="107"/>
      <c r="BB1617" s="107"/>
      <c r="BC1617" s="107"/>
      <c r="BD1617" s="107"/>
      <c r="BE1617" s="107"/>
      <c r="BF1617" s="107"/>
      <c r="BG1617" s="107"/>
      <c r="BH1617" s="107"/>
      <c r="BI1617" s="107"/>
      <c r="BJ1617" s="107"/>
      <c r="BK1617" s="94">
        <f>SUM(BK1609:BK1616)</f>
        <v>2341533.88</v>
      </c>
      <c r="BL1617" s="193">
        <f>BK1617/E1609</f>
        <v>0.99999984198394698</v>
      </c>
      <c r="BM1617" s="202"/>
      <c r="BN1617" s="211"/>
      <c r="BO1617" s="202"/>
    </row>
    <row r="1618" spans="1:67" x14ac:dyDescent="0.25">
      <c r="A1618" s="339">
        <v>186</v>
      </c>
      <c r="B1618" s="342" t="s">
        <v>300</v>
      </c>
      <c r="C1618" s="359" t="s">
        <v>301</v>
      </c>
      <c r="D1618" s="371" t="s">
        <v>1764</v>
      </c>
      <c r="E1618" s="365">
        <v>2426193.39</v>
      </c>
      <c r="F1618" s="7" t="s">
        <v>1092</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c r="AZ1618" s="98"/>
      <c r="BA1618" s="98"/>
      <c r="BB1618" s="98"/>
      <c r="BC1618" s="98"/>
      <c r="BD1618" s="98"/>
      <c r="BE1618" s="98"/>
      <c r="BF1618" s="98"/>
      <c r="BG1618" s="98"/>
      <c r="BH1618" s="98"/>
      <c r="BI1618" s="98"/>
      <c r="BJ1618" s="98"/>
      <c r="BK1618" s="98">
        <v>190000</v>
      </c>
      <c r="BL1618" s="192"/>
      <c r="BM1618" s="202">
        <v>3</v>
      </c>
      <c r="BN1618" s="211">
        <v>190000</v>
      </c>
      <c r="BO1618" s="202"/>
    </row>
    <row r="1619" spans="1:67" x14ac:dyDescent="0.25">
      <c r="A1619" s="340"/>
      <c r="B1619" s="343"/>
      <c r="C1619" s="360"/>
      <c r="D1619" s="375"/>
      <c r="E1619" s="366"/>
      <c r="F1619" s="7" t="s">
        <v>1115</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c r="AZ1619" s="98"/>
      <c r="BA1619" s="98"/>
      <c r="BB1619" s="98"/>
      <c r="BC1619" s="98"/>
      <c r="BD1619" s="98"/>
      <c r="BE1619" s="98"/>
      <c r="BF1619" s="98"/>
      <c r="BG1619" s="98"/>
      <c r="BH1619" s="98"/>
      <c r="BI1619" s="98"/>
      <c r="BJ1619" s="98"/>
      <c r="BK1619" s="98">
        <v>200000</v>
      </c>
      <c r="BL1619" s="192"/>
      <c r="BM1619" s="202">
        <v>1</v>
      </c>
      <c r="BN1619" s="211">
        <v>190889</v>
      </c>
      <c r="BO1619" s="202"/>
    </row>
    <row r="1620" spans="1:67" x14ac:dyDescent="0.25">
      <c r="A1620" s="340"/>
      <c r="B1620" s="343"/>
      <c r="C1620" s="360"/>
      <c r="D1620" s="375"/>
      <c r="E1620" s="366"/>
      <c r="F1620" s="7" t="s">
        <v>1168</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c r="AZ1620" s="98"/>
      <c r="BA1620" s="98"/>
      <c r="BB1620" s="98"/>
      <c r="BC1620" s="98"/>
      <c r="BD1620" s="98"/>
      <c r="BE1620" s="98"/>
      <c r="BF1620" s="98"/>
      <c r="BG1620" s="98"/>
      <c r="BH1620" s="98"/>
      <c r="BI1620" s="98"/>
      <c r="BJ1620" s="98"/>
      <c r="BK1620" s="98">
        <v>848433.64</v>
      </c>
      <c r="BL1620" s="192"/>
      <c r="BM1620" s="202">
        <v>21</v>
      </c>
      <c r="BN1620" s="211">
        <v>842284</v>
      </c>
      <c r="BO1620" s="202"/>
    </row>
    <row r="1621" spans="1:67" x14ac:dyDescent="0.25">
      <c r="A1621" s="340"/>
      <c r="B1621" s="343"/>
      <c r="C1621" s="360"/>
      <c r="D1621" s="375"/>
      <c r="E1621" s="366"/>
      <c r="F1621" s="7" t="s">
        <v>1113</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c r="AZ1621" s="98"/>
      <c r="BA1621" s="98"/>
      <c r="BB1621" s="98"/>
      <c r="BC1621" s="98"/>
      <c r="BD1621" s="98"/>
      <c r="BE1621" s="98"/>
      <c r="BF1621" s="98"/>
      <c r="BG1621" s="98"/>
      <c r="BH1621" s="98"/>
      <c r="BI1621" s="98"/>
      <c r="BJ1621" s="98"/>
      <c r="BK1621" s="98">
        <v>708878.86</v>
      </c>
      <c r="BL1621" s="192"/>
      <c r="BM1621" s="202">
        <v>5</v>
      </c>
      <c r="BN1621" s="211">
        <v>622734</v>
      </c>
      <c r="BO1621" s="202"/>
    </row>
    <row r="1622" spans="1:67" x14ac:dyDescent="0.25">
      <c r="A1622" s="340"/>
      <c r="B1622" s="343"/>
      <c r="C1622" s="360"/>
      <c r="D1622" s="375"/>
      <c r="E1622" s="366"/>
      <c r="F1622" s="7" t="s">
        <v>302</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c r="AZ1622" s="98"/>
      <c r="BA1622" s="98"/>
      <c r="BB1622" s="98"/>
      <c r="BC1622" s="98"/>
      <c r="BD1622" s="98"/>
      <c r="BE1622" s="98"/>
      <c r="BF1622" s="98"/>
      <c r="BG1622" s="98"/>
      <c r="BH1622" s="98"/>
      <c r="BI1622" s="98"/>
      <c r="BJ1622" s="98"/>
      <c r="BK1622" s="98">
        <v>128880.89</v>
      </c>
      <c r="BL1622" s="192"/>
      <c r="BM1622" s="202">
        <v>1</v>
      </c>
      <c r="BN1622" s="211">
        <v>87155</v>
      </c>
      <c r="BO1622" s="202"/>
    </row>
    <row r="1623" spans="1:67" x14ac:dyDescent="0.25">
      <c r="A1623" s="340"/>
      <c r="B1623" s="343"/>
      <c r="C1623" s="360"/>
      <c r="D1623" s="375"/>
      <c r="E1623" s="366"/>
      <c r="F1623" s="7" t="s">
        <v>303</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c r="AZ1623" s="98"/>
      <c r="BA1623" s="98"/>
      <c r="BB1623" s="98"/>
      <c r="BC1623" s="98"/>
      <c r="BD1623" s="98"/>
      <c r="BE1623" s="98"/>
      <c r="BF1623" s="98"/>
      <c r="BG1623" s="98"/>
      <c r="BH1623" s="98"/>
      <c r="BI1623" s="98"/>
      <c r="BJ1623" s="98"/>
      <c r="BK1623" s="98">
        <v>150000</v>
      </c>
      <c r="BL1623" s="192"/>
      <c r="BM1623" s="202"/>
      <c r="BN1623" s="211"/>
      <c r="BO1623" s="202" t="s">
        <v>909</v>
      </c>
    </row>
    <row r="1624" spans="1:67" x14ac:dyDescent="0.25">
      <c r="A1624" s="341"/>
      <c r="B1624" s="344"/>
      <c r="C1624" s="361"/>
      <c r="D1624" s="376"/>
      <c r="E1624" s="367"/>
      <c r="F1624" s="7" t="s">
        <v>1120</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c r="AZ1624" s="98"/>
      <c r="BA1624" s="98"/>
      <c r="BB1624" s="98"/>
      <c r="BC1624" s="98"/>
      <c r="BD1624" s="98"/>
      <c r="BE1624" s="98"/>
      <c r="BF1624" s="98"/>
      <c r="BG1624" s="98"/>
      <c r="BH1624" s="98"/>
      <c r="BI1624" s="98"/>
      <c r="BJ1624" s="98"/>
      <c r="BK1624" s="98">
        <v>200000</v>
      </c>
      <c r="BL1624" s="192"/>
      <c r="BM1624" s="202">
        <v>1</v>
      </c>
      <c r="BN1624" s="211">
        <v>200000</v>
      </c>
      <c r="BO1624" s="202"/>
    </row>
    <row r="1625" spans="1:67" x14ac:dyDescent="0.25">
      <c r="A1625" s="69"/>
      <c r="B1625" s="23" t="s">
        <v>132</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107"/>
      <c r="AZ1625" s="107"/>
      <c r="BA1625" s="107"/>
      <c r="BB1625" s="107"/>
      <c r="BC1625" s="107"/>
      <c r="BD1625" s="107"/>
      <c r="BE1625" s="107"/>
      <c r="BF1625" s="107"/>
      <c r="BG1625" s="107"/>
      <c r="BH1625" s="107"/>
      <c r="BI1625" s="107"/>
      <c r="BJ1625" s="107"/>
      <c r="BK1625" s="94">
        <f>SUM(BK1618:BK1624)</f>
        <v>2426193.3899999997</v>
      </c>
      <c r="BL1625" s="193">
        <f>BK1625/E1618</f>
        <v>0.99999999999999978</v>
      </c>
      <c r="BM1625" s="202"/>
      <c r="BN1625" s="211"/>
      <c r="BO1625" s="202"/>
    </row>
    <row r="1626" spans="1:67" x14ac:dyDescent="0.25">
      <c r="A1626" s="339">
        <v>187</v>
      </c>
      <c r="B1626" s="342" t="s">
        <v>304</v>
      </c>
      <c r="C1626" s="359" t="s">
        <v>292</v>
      </c>
      <c r="D1626" s="500" t="s">
        <v>676</v>
      </c>
      <c r="E1626" s="365">
        <v>2160835.4500000002</v>
      </c>
      <c r="F1626" s="7" t="s">
        <v>1562</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c r="AZ1626" s="98"/>
      <c r="BA1626" s="98"/>
      <c r="BB1626" s="98"/>
      <c r="BC1626" s="98"/>
      <c r="BD1626" s="98"/>
      <c r="BE1626" s="98"/>
      <c r="BF1626" s="98"/>
      <c r="BG1626" s="98"/>
      <c r="BH1626" s="98"/>
      <c r="BI1626" s="98"/>
      <c r="BJ1626" s="98"/>
      <c r="BK1626" s="98">
        <f>SUM(G1626:N1626)</f>
        <v>244380.16</v>
      </c>
      <c r="BL1626" s="192"/>
      <c r="BM1626" s="202">
        <v>1</v>
      </c>
      <c r="BN1626" s="211">
        <v>199992</v>
      </c>
      <c r="BO1626" s="202"/>
    </row>
    <row r="1627" spans="1:67" x14ac:dyDescent="0.25">
      <c r="A1627" s="340"/>
      <c r="B1627" s="343"/>
      <c r="C1627" s="360"/>
      <c r="D1627" s="348"/>
      <c r="E1627" s="366"/>
      <c r="F1627" s="7" t="s">
        <v>1122</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c r="AZ1627" s="98"/>
      <c r="BA1627" s="98"/>
      <c r="BB1627" s="98"/>
      <c r="BC1627" s="98"/>
      <c r="BD1627" s="98"/>
      <c r="BE1627" s="98"/>
      <c r="BF1627" s="98"/>
      <c r="BG1627" s="98"/>
      <c r="BH1627" s="98"/>
      <c r="BI1627" s="98"/>
      <c r="BJ1627" s="98"/>
      <c r="BK1627" s="98">
        <f>SUM(G1627:N1627)</f>
        <v>460000</v>
      </c>
      <c r="BL1627" s="192"/>
      <c r="BM1627" s="202">
        <v>12</v>
      </c>
      <c r="BN1627" s="211">
        <v>453937</v>
      </c>
      <c r="BO1627" s="202"/>
    </row>
    <row r="1628" spans="1:67" x14ac:dyDescent="0.25">
      <c r="A1628" s="340"/>
      <c r="B1628" s="343"/>
      <c r="C1628" s="360"/>
      <c r="D1628" s="348"/>
      <c r="E1628" s="366"/>
      <c r="F1628" s="7" t="s">
        <v>1417</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c r="AZ1628" s="98"/>
      <c r="BA1628" s="98"/>
      <c r="BB1628" s="98"/>
      <c r="BC1628" s="98"/>
      <c r="BD1628" s="98"/>
      <c r="BE1628" s="98"/>
      <c r="BF1628" s="98"/>
      <c r="BG1628" s="98"/>
      <c r="BH1628" s="98"/>
      <c r="BI1628" s="98"/>
      <c r="BJ1628" s="98"/>
      <c r="BK1628" s="98">
        <v>50000</v>
      </c>
      <c r="BL1628" s="192"/>
      <c r="BM1628" s="202"/>
      <c r="BN1628" s="211"/>
      <c r="BO1628" s="202" t="s">
        <v>703</v>
      </c>
    </row>
    <row r="1629" spans="1:67" x14ac:dyDescent="0.25">
      <c r="A1629" s="340"/>
      <c r="B1629" s="343"/>
      <c r="C1629" s="360"/>
      <c r="D1629" s="348"/>
      <c r="E1629" s="366"/>
      <c r="F1629" s="7" t="s">
        <v>1148</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c r="AZ1629" s="98"/>
      <c r="BA1629" s="98"/>
      <c r="BB1629" s="98"/>
      <c r="BC1629" s="98"/>
      <c r="BD1629" s="98"/>
      <c r="BE1629" s="98"/>
      <c r="BF1629" s="98"/>
      <c r="BG1629" s="98"/>
      <c r="BH1629" s="98"/>
      <c r="BI1629" s="98"/>
      <c r="BJ1629" s="98"/>
      <c r="BK1629" s="98">
        <v>145500</v>
      </c>
      <c r="BL1629" s="192"/>
      <c r="BM1629" s="202">
        <v>3</v>
      </c>
      <c r="BN1629" s="211">
        <v>145500</v>
      </c>
      <c r="BO1629" s="202" t="s">
        <v>910</v>
      </c>
    </row>
    <row r="1630" spans="1:67" x14ac:dyDescent="0.25">
      <c r="A1630" s="340"/>
      <c r="B1630" s="343"/>
      <c r="C1630" s="360"/>
      <c r="D1630" s="348"/>
      <c r="E1630" s="366"/>
      <c r="F1630" s="7" t="s">
        <v>1094</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c r="AZ1630" s="98"/>
      <c r="BA1630" s="98"/>
      <c r="BB1630" s="98"/>
      <c r="BC1630" s="98"/>
      <c r="BD1630" s="98"/>
      <c r="BE1630" s="98"/>
      <c r="BF1630" s="98"/>
      <c r="BG1630" s="98"/>
      <c r="BH1630" s="98"/>
      <c r="BI1630" s="98"/>
      <c r="BJ1630" s="98"/>
      <c r="BK1630" s="98">
        <f>SUM(G1630:N1630)</f>
        <v>80169.759999999995</v>
      </c>
      <c r="BL1630" s="192"/>
      <c r="BM1630" s="202">
        <v>2</v>
      </c>
      <c r="BN1630" s="211">
        <v>79321.600000000006</v>
      </c>
      <c r="BO1630" s="202"/>
    </row>
    <row r="1631" spans="1:67" x14ac:dyDescent="0.25">
      <c r="A1631" s="340"/>
      <c r="B1631" s="343"/>
      <c r="C1631" s="360"/>
      <c r="D1631" s="348"/>
      <c r="E1631" s="366"/>
      <c r="F1631" s="7" t="s">
        <v>1271</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c r="AZ1631" s="98"/>
      <c r="BA1631" s="98"/>
      <c r="BB1631" s="98"/>
      <c r="BC1631" s="98"/>
      <c r="BD1631" s="98"/>
      <c r="BE1631" s="98"/>
      <c r="BF1631" s="98"/>
      <c r="BG1631" s="98"/>
      <c r="BH1631" s="98"/>
      <c r="BI1631" s="98"/>
      <c r="BJ1631" s="98"/>
      <c r="BK1631" s="98">
        <v>30195</v>
      </c>
      <c r="BL1631" s="192"/>
      <c r="BM1631" s="202"/>
      <c r="BN1631" s="211"/>
      <c r="BO1631" s="202" t="s">
        <v>995</v>
      </c>
    </row>
    <row r="1632" spans="1:67" x14ac:dyDescent="0.25">
      <c r="A1632" s="340"/>
      <c r="B1632" s="343"/>
      <c r="C1632" s="360"/>
      <c r="D1632" s="348"/>
      <c r="E1632" s="366"/>
      <c r="F1632" s="77" t="s">
        <v>1174</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c r="AZ1632" s="98"/>
      <c r="BA1632" s="98"/>
      <c r="BB1632" s="98"/>
      <c r="BC1632" s="98"/>
      <c r="BD1632" s="98"/>
      <c r="BE1632" s="98"/>
      <c r="BF1632" s="98"/>
      <c r="BG1632" s="98"/>
      <c r="BH1632" s="98"/>
      <c r="BI1632" s="98"/>
      <c r="BJ1632" s="98"/>
      <c r="BK1632" s="98">
        <v>200000</v>
      </c>
      <c r="BL1632" s="192"/>
      <c r="BM1632" s="202"/>
      <c r="BN1632" s="211"/>
      <c r="BO1632" s="202" t="s">
        <v>911</v>
      </c>
    </row>
    <row r="1633" spans="1:67" x14ac:dyDescent="0.25">
      <c r="A1633" s="209"/>
      <c r="B1633" s="210"/>
      <c r="C1633" s="139"/>
      <c r="D1633" s="9"/>
      <c r="E1633" s="217"/>
      <c r="F1633" s="77" t="s">
        <v>1276</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c r="AZ1633" s="98"/>
      <c r="BA1633" s="98"/>
      <c r="BB1633" s="98"/>
      <c r="BC1633" s="98"/>
      <c r="BD1633" s="98"/>
      <c r="BE1633" s="98"/>
      <c r="BF1633" s="98"/>
      <c r="BG1633" s="98"/>
      <c r="BH1633" s="98"/>
      <c r="BI1633" s="98"/>
      <c r="BJ1633" s="98"/>
      <c r="BK1633" s="98">
        <v>534465</v>
      </c>
      <c r="BL1633" s="192"/>
      <c r="BM1633" s="202"/>
      <c r="BN1633" s="211"/>
      <c r="BO1633" s="202"/>
    </row>
    <row r="1634" spans="1:67" x14ac:dyDescent="0.25">
      <c r="A1634" s="209"/>
      <c r="B1634" s="210"/>
      <c r="C1634" s="139"/>
      <c r="D1634" s="9"/>
      <c r="E1634" s="217"/>
      <c r="F1634" s="77" t="s">
        <v>1175</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c r="AZ1634" s="98"/>
      <c r="BA1634" s="98"/>
      <c r="BB1634" s="98"/>
      <c r="BC1634" s="98"/>
      <c r="BD1634" s="98"/>
      <c r="BE1634" s="98"/>
      <c r="BF1634" s="98"/>
      <c r="BG1634" s="98"/>
      <c r="BH1634" s="98"/>
      <c r="BI1634" s="98"/>
      <c r="BJ1634" s="98"/>
      <c r="BK1634" s="98">
        <v>264625.5</v>
      </c>
      <c r="BL1634" s="192"/>
      <c r="BM1634" s="202"/>
      <c r="BN1634" s="211"/>
      <c r="BO1634" s="202" t="s">
        <v>909</v>
      </c>
    </row>
    <row r="1635" spans="1:67" x14ac:dyDescent="0.25">
      <c r="A1635" s="209"/>
      <c r="B1635" s="210"/>
      <c r="C1635" s="139"/>
      <c r="D1635" s="9"/>
      <c r="E1635" s="217"/>
      <c r="F1635" s="77" t="s">
        <v>1321</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c r="AZ1635" s="98"/>
      <c r="BA1635" s="98"/>
      <c r="BB1635" s="98"/>
      <c r="BC1635" s="98"/>
      <c r="BD1635" s="98"/>
      <c r="BE1635" s="98"/>
      <c r="BF1635" s="98"/>
      <c r="BG1635" s="98"/>
      <c r="BH1635" s="98"/>
      <c r="BI1635" s="98"/>
      <c r="BJ1635" s="98"/>
      <c r="BK1635" s="98">
        <v>151500</v>
      </c>
      <c r="BL1635" s="192"/>
      <c r="BM1635" s="202"/>
      <c r="BN1635" s="211"/>
      <c r="BO1635" s="202"/>
    </row>
    <row r="1636" spans="1:67" x14ac:dyDescent="0.25">
      <c r="A1636" s="69"/>
      <c r="B1636" s="23" t="s">
        <v>132</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107"/>
      <c r="AZ1636" s="107"/>
      <c r="BA1636" s="107"/>
      <c r="BB1636" s="107"/>
      <c r="BC1636" s="107"/>
      <c r="BD1636" s="107"/>
      <c r="BE1636" s="107"/>
      <c r="BF1636" s="107"/>
      <c r="BG1636" s="107"/>
      <c r="BH1636" s="107"/>
      <c r="BI1636" s="107"/>
      <c r="BJ1636" s="107"/>
      <c r="BK1636" s="94">
        <f>SUM(BK1626:BK1635)</f>
        <v>2160835.42</v>
      </c>
      <c r="BL1636" s="193">
        <f>BK1636/E1626</f>
        <v>0.99999998611648089</v>
      </c>
      <c r="BM1636" s="202"/>
      <c r="BN1636" s="211"/>
      <c r="BO1636" s="202"/>
    </row>
    <row r="1637" spans="1:67" x14ac:dyDescent="0.25">
      <c r="A1637" s="339">
        <v>188</v>
      </c>
      <c r="B1637" s="342" t="s">
        <v>305</v>
      </c>
      <c r="C1637" s="359" t="s">
        <v>306</v>
      </c>
      <c r="D1637" s="504" t="s">
        <v>1859</v>
      </c>
      <c r="E1637" s="365">
        <v>2321954.2800000003</v>
      </c>
      <c r="F1637" s="7" t="s">
        <v>1416</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c r="AZ1637" s="98"/>
      <c r="BA1637" s="98"/>
      <c r="BB1637" s="98"/>
      <c r="BC1637" s="98"/>
      <c r="BD1637" s="98"/>
      <c r="BE1637" s="98"/>
      <c r="BF1637" s="98"/>
      <c r="BG1637" s="98"/>
      <c r="BH1637" s="98"/>
      <c r="BI1637" s="98"/>
      <c r="BJ1637" s="98"/>
      <c r="BK1637" s="98">
        <f>G1637+H1637+I1637+J1637+K1637+L1637+M1637+N1637</f>
        <v>26251.86</v>
      </c>
      <c r="BL1637" s="199"/>
      <c r="BM1637" s="202"/>
      <c r="BN1637" s="211"/>
      <c r="BO1637" s="202" t="s">
        <v>1612</v>
      </c>
    </row>
    <row r="1638" spans="1:67" x14ac:dyDescent="0.25">
      <c r="A1638" s="340"/>
      <c r="B1638" s="343"/>
      <c r="C1638" s="360"/>
      <c r="D1638" s="505"/>
      <c r="E1638" s="366"/>
      <c r="F1638" s="7" t="s">
        <v>1091</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c r="AZ1638" s="98"/>
      <c r="BA1638" s="98"/>
      <c r="BB1638" s="98"/>
      <c r="BC1638" s="98"/>
      <c r="BD1638" s="98"/>
      <c r="BE1638" s="98"/>
      <c r="BF1638" s="98"/>
      <c r="BG1638" s="98"/>
      <c r="BH1638" s="98"/>
      <c r="BI1638" s="98"/>
      <c r="BJ1638" s="98"/>
      <c r="BK1638" s="98">
        <f>G1638+H1638+I1638+J1638+K1638+L1638+M1638+N1638</f>
        <v>295537.32</v>
      </c>
      <c r="BL1638" s="199"/>
      <c r="BM1638" s="202">
        <v>15</v>
      </c>
      <c r="BN1638" s="211">
        <v>225000</v>
      </c>
      <c r="BO1638" s="202" t="s">
        <v>1613</v>
      </c>
    </row>
    <row r="1639" spans="1:67" x14ac:dyDescent="0.25">
      <c r="A1639" s="340"/>
      <c r="B1639" s="343"/>
      <c r="C1639" s="360"/>
      <c r="D1639" s="505"/>
      <c r="E1639" s="366"/>
      <c r="F1639" s="7" t="s">
        <v>1144</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c r="AZ1639" s="98"/>
      <c r="BA1639" s="98"/>
      <c r="BB1639" s="98"/>
      <c r="BC1639" s="98"/>
      <c r="BD1639" s="98"/>
      <c r="BE1639" s="98"/>
      <c r="BF1639" s="98"/>
      <c r="BG1639" s="98"/>
      <c r="BH1639" s="98"/>
      <c r="BI1639" s="98"/>
      <c r="BJ1639" s="98"/>
      <c r="BK1639" s="98">
        <v>225000</v>
      </c>
      <c r="BL1639" s="199"/>
      <c r="BM1639" s="202"/>
      <c r="BN1639" s="211"/>
      <c r="BO1639" s="202" t="s">
        <v>1614</v>
      </c>
    </row>
    <row r="1640" spans="1:67" x14ac:dyDescent="0.25">
      <c r="A1640" s="340"/>
      <c r="B1640" s="343"/>
      <c r="C1640" s="360"/>
      <c r="D1640" s="505"/>
      <c r="E1640" s="366"/>
      <c r="F1640" s="7" t="s">
        <v>1143</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c r="AZ1640" s="98"/>
      <c r="BA1640" s="98"/>
      <c r="BB1640" s="98"/>
      <c r="BC1640" s="98"/>
      <c r="BD1640" s="98"/>
      <c r="BE1640" s="98"/>
      <c r="BF1640" s="98"/>
      <c r="BG1640" s="98"/>
      <c r="BH1640" s="98"/>
      <c r="BI1640" s="98"/>
      <c r="BJ1640" s="98"/>
      <c r="BK1640" s="98">
        <f>S1640+M1640</f>
        <v>230537.32</v>
      </c>
      <c r="BL1640" s="199"/>
      <c r="BM1640" s="202"/>
      <c r="BN1640" s="211"/>
      <c r="BO1640" s="202" t="s">
        <v>1615</v>
      </c>
    </row>
    <row r="1641" spans="1:67" x14ac:dyDescent="0.25">
      <c r="A1641" s="341"/>
      <c r="B1641" s="344"/>
      <c r="C1641" s="361"/>
      <c r="D1641" s="506"/>
      <c r="E1641" s="367"/>
      <c r="F1641" s="7" t="s">
        <v>1120</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c r="AZ1641" s="98"/>
      <c r="BA1641" s="98"/>
      <c r="BB1641" s="98"/>
      <c r="BC1641" s="98"/>
      <c r="BD1641" s="98"/>
      <c r="BE1641" s="98"/>
      <c r="BF1641" s="98"/>
      <c r="BG1641" s="98"/>
      <c r="BH1641" s="98"/>
      <c r="BI1641" s="98"/>
      <c r="BJ1641" s="98"/>
      <c r="BK1641" s="98">
        <f>G1641+H1641+I1641+J1641+K1641+L1641+M1641+N1641</f>
        <v>1000000</v>
      </c>
      <c r="BL1641" s="199"/>
      <c r="BM1641" s="202">
        <v>19</v>
      </c>
      <c r="BN1641" s="211">
        <v>948284</v>
      </c>
      <c r="BO1641" s="202" t="s">
        <v>283</v>
      </c>
    </row>
    <row r="1642" spans="1:67" x14ac:dyDescent="0.25">
      <c r="A1642" s="209"/>
      <c r="B1642" s="210"/>
      <c r="C1642" s="139"/>
      <c r="D1642" s="302"/>
      <c r="E1642" s="217"/>
      <c r="F1642" s="77" t="s">
        <v>1118</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c r="AZ1642" s="98"/>
      <c r="BA1642" s="98"/>
      <c r="BB1642" s="98"/>
      <c r="BC1642" s="98"/>
      <c r="BD1642" s="98"/>
      <c r="BE1642" s="98"/>
      <c r="BF1642" s="98"/>
      <c r="BG1642" s="98"/>
      <c r="BH1642" s="98"/>
      <c r="BI1642" s="98"/>
      <c r="BJ1642" s="98"/>
      <c r="BK1642" s="98">
        <v>519552.37</v>
      </c>
      <c r="BL1642" s="199"/>
      <c r="BM1642" s="202">
        <v>5</v>
      </c>
      <c r="BN1642" s="211">
        <v>498637.82</v>
      </c>
      <c r="BO1642" s="202" t="s">
        <v>343</v>
      </c>
    </row>
    <row r="1643" spans="1:67" x14ac:dyDescent="0.25">
      <c r="A1643" s="69"/>
      <c r="B1643" s="23" t="s">
        <v>132</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107"/>
      <c r="AZ1643" s="107"/>
      <c r="BA1643" s="107"/>
      <c r="BB1643" s="107"/>
      <c r="BC1643" s="107"/>
      <c r="BD1643" s="107"/>
      <c r="BE1643" s="107"/>
      <c r="BF1643" s="107"/>
      <c r="BG1643" s="107"/>
      <c r="BH1643" s="107"/>
      <c r="BI1643" s="107"/>
      <c r="BJ1643" s="107"/>
      <c r="BK1643" s="94">
        <f>SUM(BK1637:BK1642)</f>
        <v>2296878.87</v>
      </c>
      <c r="BL1643" s="193">
        <f>BK1643/E1637</f>
        <v>0.9892007305156757</v>
      </c>
      <c r="BM1643" s="202"/>
      <c r="BN1643" s="211"/>
      <c r="BO1643" s="202"/>
    </row>
    <row r="1644" spans="1:67" x14ac:dyDescent="0.25">
      <c r="A1644" s="339">
        <v>189</v>
      </c>
      <c r="B1644" s="342" t="s">
        <v>307</v>
      </c>
      <c r="C1644" s="359" t="s">
        <v>308</v>
      </c>
      <c r="D1644" s="501" t="s">
        <v>1860</v>
      </c>
      <c r="E1644" s="443">
        <v>1673889.5300000003</v>
      </c>
      <c r="F1644" s="156" t="s">
        <v>1212</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c r="AZ1644" s="157"/>
      <c r="BA1644" s="157"/>
      <c r="BB1644" s="157"/>
      <c r="BC1644" s="157"/>
      <c r="BD1644" s="157"/>
      <c r="BE1644" s="157"/>
      <c r="BF1644" s="157"/>
      <c r="BG1644" s="157"/>
      <c r="BH1644" s="157"/>
      <c r="BI1644" s="157"/>
      <c r="BJ1644" s="157"/>
      <c r="BK1644" s="157">
        <v>185484.61</v>
      </c>
      <c r="BL1644" s="192"/>
      <c r="BM1644" s="202">
        <v>6</v>
      </c>
      <c r="BN1644" s="211">
        <v>327016</v>
      </c>
      <c r="BO1644" s="202" t="s">
        <v>1068</v>
      </c>
    </row>
    <row r="1645" spans="1:67" x14ac:dyDescent="0.25">
      <c r="A1645" s="340"/>
      <c r="B1645" s="343"/>
      <c r="C1645" s="360"/>
      <c r="D1645" s="502"/>
      <c r="E1645" s="444"/>
      <c r="F1645" s="156" t="s">
        <v>1099</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c r="AZ1645" s="157"/>
      <c r="BA1645" s="157"/>
      <c r="BB1645" s="157"/>
      <c r="BC1645" s="157"/>
      <c r="BD1645" s="157"/>
      <c r="BE1645" s="157"/>
      <c r="BF1645" s="157"/>
      <c r="BG1645" s="157"/>
      <c r="BH1645" s="157"/>
      <c r="BI1645" s="157"/>
      <c r="BJ1645" s="157"/>
      <c r="BK1645" s="157">
        <v>533149.4</v>
      </c>
      <c r="BL1645" s="192"/>
      <c r="BM1645" s="202">
        <v>10</v>
      </c>
      <c r="BN1645" s="211">
        <v>393382</v>
      </c>
      <c r="BO1645" s="202"/>
    </row>
    <row r="1646" spans="1:67" x14ac:dyDescent="0.25">
      <c r="A1646" s="340"/>
      <c r="B1646" s="343"/>
      <c r="C1646" s="360"/>
      <c r="D1646" s="502"/>
      <c r="E1646" s="444"/>
      <c r="F1646" s="156" t="s">
        <v>1113</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c r="AZ1646" s="157"/>
      <c r="BA1646" s="157"/>
      <c r="BB1646" s="157"/>
      <c r="BC1646" s="157"/>
      <c r="BD1646" s="157"/>
      <c r="BE1646" s="157"/>
      <c r="BF1646" s="157"/>
      <c r="BG1646" s="157"/>
      <c r="BH1646" s="157"/>
      <c r="BI1646" s="157"/>
      <c r="BJ1646" s="157"/>
      <c r="BK1646" s="157">
        <v>222141.09</v>
      </c>
      <c r="BL1646" s="192"/>
      <c r="BM1646" s="202">
        <v>2</v>
      </c>
      <c r="BN1646" s="211">
        <v>199954</v>
      </c>
      <c r="BO1646" s="202"/>
    </row>
    <row r="1647" spans="1:67" x14ac:dyDescent="0.25">
      <c r="A1647" s="340"/>
      <c r="B1647" s="343"/>
      <c r="C1647" s="360"/>
      <c r="D1647" s="502"/>
      <c r="E1647" s="444"/>
      <c r="F1647" s="156" t="s">
        <v>1118</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c r="AZ1647" s="157"/>
      <c r="BA1647" s="157"/>
      <c r="BB1647" s="157"/>
      <c r="BC1647" s="157"/>
      <c r="BD1647" s="157"/>
      <c r="BE1647" s="157"/>
      <c r="BF1647" s="157"/>
      <c r="BG1647" s="157"/>
      <c r="BH1647" s="157"/>
      <c r="BI1647" s="157"/>
      <c r="BJ1647" s="157"/>
      <c r="BK1647" s="157">
        <v>259155.51</v>
      </c>
      <c r="BL1647" s="192"/>
      <c r="BM1647" s="202">
        <v>7</v>
      </c>
      <c r="BN1647" s="211">
        <v>224148</v>
      </c>
      <c r="BO1647" s="202"/>
    </row>
    <row r="1648" spans="1:67" x14ac:dyDescent="0.25">
      <c r="A1648" s="340"/>
      <c r="B1648" s="343"/>
      <c r="C1648" s="360"/>
      <c r="D1648" s="502"/>
      <c r="E1648" s="444"/>
      <c r="F1648" s="156" t="s">
        <v>1188</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c r="AZ1648" s="157"/>
      <c r="BA1648" s="157"/>
      <c r="BB1648" s="157"/>
      <c r="BC1648" s="157"/>
      <c r="BD1648" s="157"/>
      <c r="BE1648" s="157"/>
      <c r="BF1648" s="157"/>
      <c r="BG1648" s="157"/>
      <c r="BH1648" s="157"/>
      <c r="BI1648" s="157"/>
      <c r="BJ1648" s="157"/>
      <c r="BK1648" s="157">
        <v>111097.71</v>
      </c>
      <c r="BL1648" s="192"/>
      <c r="BM1648" s="202"/>
      <c r="BN1648" s="211"/>
      <c r="BO1648" s="202"/>
    </row>
    <row r="1649" spans="1:67" x14ac:dyDescent="0.25">
      <c r="A1649" s="341"/>
      <c r="B1649" s="344"/>
      <c r="C1649" s="361"/>
      <c r="D1649" s="503"/>
      <c r="E1649" s="445"/>
      <c r="F1649" s="156" t="s">
        <v>1175</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c r="AZ1649" s="157"/>
      <c r="BA1649" s="157"/>
      <c r="BB1649" s="157"/>
      <c r="BC1649" s="157"/>
      <c r="BD1649" s="157"/>
      <c r="BE1649" s="157"/>
      <c r="BF1649" s="157"/>
      <c r="BG1649" s="157"/>
      <c r="BH1649" s="157"/>
      <c r="BI1649" s="157"/>
      <c r="BJ1649" s="157"/>
      <c r="BK1649" s="157">
        <v>111097.71</v>
      </c>
      <c r="BL1649" s="192"/>
      <c r="BM1649" s="202">
        <v>4</v>
      </c>
      <c r="BN1649" s="211">
        <v>100000</v>
      </c>
      <c r="BO1649" s="202"/>
    </row>
    <row r="1650" spans="1:67" x14ac:dyDescent="0.25">
      <c r="A1650" s="209"/>
      <c r="B1650" s="210"/>
      <c r="C1650" s="139"/>
      <c r="D1650" s="278"/>
      <c r="E1650" s="268"/>
      <c r="F1650" s="279" t="s">
        <v>302</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c r="AZ1650" s="157"/>
      <c r="BA1650" s="157"/>
      <c r="BB1650" s="157"/>
      <c r="BC1650" s="157"/>
      <c r="BD1650" s="157"/>
      <c r="BE1650" s="157"/>
      <c r="BF1650" s="157"/>
      <c r="BG1650" s="157"/>
      <c r="BH1650" s="157"/>
      <c r="BI1650" s="157"/>
      <c r="BJ1650" s="157"/>
      <c r="BK1650" s="157">
        <v>222141.06</v>
      </c>
      <c r="BL1650" s="192"/>
      <c r="BM1650" s="202"/>
      <c r="BN1650" s="211"/>
      <c r="BO1650" s="202"/>
    </row>
    <row r="1651" spans="1:67" x14ac:dyDescent="0.25">
      <c r="A1651" s="209"/>
      <c r="B1651" s="210"/>
      <c r="C1651" s="139"/>
      <c r="D1651" s="278"/>
      <c r="E1651" s="268"/>
      <c r="F1651" s="279" t="s">
        <v>1121</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c r="AZ1651" s="157"/>
      <c r="BA1651" s="157"/>
      <c r="BB1651" s="157"/>
      <c r="BC1651" s="157"/>
      <c r="BD1651" s="157"/>
      <c r="BE1651" s="157"/>
      <c r="BF1651" s="157"/>
      <c r="BG1651" s="157"/>
      <c r="BH1651" s="157"/>
      <c r="BI1651" s="157"/>
      <c r="BJ1651" s="157"/>
      <c r="BK1651" s="157">
        <v>29622.43</v>
      </c>
      <c r="BL1651" s="192"/>
      <c r="BM1651" s="202"/>
      <c r="BN1651" s="211"/>
      <c r="BO1651" s="202"/>
    </row>
    <row r="1652" spans="1:67" x14ac:dyDescent="0.25">
      <c r="A1652" s="69"/>
      <c r="B1652" s="23" t="s">
        <v>132</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107"/>
      <c r="AZ1652" s="107"/>
      <c r="BA1652" s="107"/>
      <c r="BB1652" s="107"/>
      <c r="BC1652" s="107"/>
      <c r="BD1652" s="107"/>
      <c r="BE1652" s="107"/>
      <c r="BF1652" s="107"/>
      <c r="BG1652" s="107"/>
      <c r="BH1652" s="107"/>
      <c r="BI1652" s="107"/>
      <c r="BJ1652" s="107"/>
      <c r="BK1652" s="94">
        <f>SUM(BK1644:BK1651)</f>
        <v>1673889.5199999998</v>
      </c>
      <c r="BL1652" s="193">
        <f>BK1652/E1644</f>
        <v>0.99999999402588979</v>
      </c>
      <c r="BM1652" s="202"/>
      <c r="BN1652" s="211"/>
      <c r="BO1652" s="202"/>
    </row>
    <row r="1653" spans="1:67" ht="15" customHeight="1" x14ac:dyDescent="0.25">
      <c r="A1653" s="339">
        <v>190</v>
      </c>
      <c r="B1653" s="342" t="s">
        <v>310</v>
      </c>
      <c r="C1653" s="359" t="s">
        <v>311</v>
      </c>
      <c r="D1653" s="371" t="s">
        <v>675</v>
      </c>
      <c r="E1653" s="365">
        <v>2376022.31</v>
      </c>
      <c r="F1653" s="7" t="s">
        <v>309</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6"/>
      <c r="AZ1653" s="96"/>
      <c r="BA1653" s="96"/>
      <c r="BB1653" s="96"/>
      <c r="BC1653" s="96"/>
      <c r="BD1653" s="96"/>
      <c r="BE1653" s="96"/>
      <c r="BF1653" s="96"/>
      <c r="BG1653" s="96"/>
      <c r="BH1653" s="96"/>
      <c r="BI1653" s="96"/>
      <c r="BJ1653" s="96"/>
      <c r="BK1653" s="98">
        <f>N1653+M1653+L1653+K1653+J1653+I1653+H1653+G1653</f>
        <v>604735</v>
      </c>
      <c r="BL1653" s="192"/>
      <c r="BM1653" s="202">
        <v>4</v>
      </c>
      <c r="BN1653" s="211">
        <v>124937</v>
      </c>
      <c r="BO1653" s="202" t="s">
        <v>1069</v>
      </c>
    </row>
    <row r="1654" spans="1:67" ht="15" customHeight="1" x14ac:dyDescent="0.25">
      <c r="A1654" s="340"/>
      <c r="B1654" s="343"/>
      <c r="C1654" s="360"/>
      <c r="D1654" s="360"/>
      <c r="E1654" s="366"/>
      <c r="F1654" s="7" t="s">
        <v>1180</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6"/>
      <c r="AZ1654" s="96"/>
      <c r="BA1654" s="96"/>
      <c r="BB1654" s="96"/>
      <c r="BC1654" s="96"/>
      <c r="BD1654" s="96"/>
      <c r="BE1654" s="96"/>
      <c r="BF1654" s="96"/>
      <c r="BG1654" s="96"/>
      <c r="BH1654" s="96"/>
      <c r="BI1654" s="96"/>
      <c r="BJ1654" s="96"/>
      <c r="BK1654" s="98">
        <f>N1654+M1654+L1654+K1654+J1654+I1654+H1654+G1654</f>
        <v>819318</v>
      </c>
      <c r="BL1654" s="192"/>
      <c r="BM1654" s="202">
        <v>15</v>
      </c>
      <c r="BN1654" s="211">
        <v>749990</v>
      </c>
      <c r="BO1654" s="202" t="s">
        <v>1070</v>
      </c>
    </row>
    <row r="1655" spans="1:67" x14ac:dyDescent="0.25">
      <c r="A1655" s="340"/>
      <c r="B1655" s="343"/>
      <c r="C1655" s="360"/>
      <c r="D1655" s="360"/>
      <c r="E1655" s="366"/>
      <c r="F1655" s="7" t="s">
        <v>1238</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6"/>
      <c r="AZ1655" s="96"/>
      <c r="BA1655" s="96"/>
      <c r="BB1655" s="96"/>
      <c r="BC1655" s="96"/>
      <c r="BD1655" s="96"/>
      <c r="BE1655" s="96"/>
      <c r="BF1655" s="96"/>
      <c r="BG1655" s="96"/>
      <c r="BH1655" s="96"/>
      <c r="BI1655" s="96"/>
      <c r="BJ1655" s="96"/>
      <c r="BK1655" s="98">
        <f>N1655+M1655+L1655+K1655+J1655+I1655+H1655+G1655</f>
        <v>795909</v>
      </c>
      <c r="BL1655" s="192"/>
      <c r="BM1655" s="202">
        <v>10</v>
      </c>
      <c r="BN1655" s="211">
        <v>651103.74</v>
      </c>
      <c r="BO1655" s="202" t="s">
        <v>631</v>
      </c>
    </row>
    <row r="1656" spans="1:67" x14ac:dyDescent="0.25">
      <c r="A1656" s="341"/>
      <c r="B1656" s="344"/>
      <c r="C1656" s="361"/>
      <c r="D1656" s="361"/>
      <c r="E1656" s="367"/>
      <c r="F1656" s="7" t="s">
        <v>1185</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6"/>
      <c r="AZ1656" s="96"/>
      <c r="BA1656" s="96"/>
      <c r="BB1656" s="96"/>
      <c r="BC1656" s="96"/>
      <c r="BD1656" s="96"/>
      <c r="BE1656" s="96"/>
      <c r="BF1656" s="96"/>
      <c r="BG1656" s="96"/>
      <c r="BH1656" s="96"/>
      <c r="BI1656" s="96"/>
      <c r="BJ1656" s="96"/>
      <c r="BK1656" s="98">
        <v>156061</v>
      </c>
      <c r="BL1656" s="192"/>
      <c r="BM1656" s="202"/>
      <c r="BN1656" s="211"/>
      <c r="BO1656" s="202" t="s">
        <v>344</v>
      </c>
    </row>
    <row r="1657" spans="1:67" x14ac:dyDescent="0.25">
      <c r="A1657" s="69"/>
      <c r="B1657" s="23" t="s">
        <v>132</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107"/>
      <c r="AZ1657" s="107"/>
      <c r="BA1657" s="107"/>
      <c r="BB1657" s="107"/>
      <c r="BC1657" s="107"/>
      <c r="BD1657" s="107"/>
      <c r="BE1657" s="107"/>
      <c r="BF1657" s="107"/>
      <c r="BG1657" s="107"/>
      <c r="BH1657" s="107"/>
      <c r="BI1657" s="107"/>
      <c r="BJ1657" s="107"/>
      <c r="BK1657" s="94">
        <f>SUM(BK1653:BK1656)</f>
        <v>2376023</v>
      </c>
      <c r="BL1657" s="193">
        <f>BK1657/E1653</f>
        <v>1.0000002904013137</v>
      </c>
      <c r="BM1657" s="202"/>
      <c r="BN1657" s="211"/>
      <c r="BO1657" s="202"/>
    </row>
    <row r="1658" spans="1:67" x14ac:dyDescent="0.25">
      <c r="A1658" s="339">
        <v>191</v>
      </c>
      <c r="B1658" s="342" t="s">
        <v>313</v>
      </c>
      <c r="C1658" s="359" t="s">
        <v>314</v>
      </c>
      <c r="D1658" s="371" t="s">
        <v>1861</v>
      </c>
      <c r="E1658" s="443">
        <v>1765320.4</v>
      </c>
      <c r="F1658" s="7" t="s">
        <v>312</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c r="AZ1658" s="138"/>
      <c r="BA1658" s="138"/>
      <c r="BB1658" s="138"/>
      <c r="BC1658" s="138"/>
      <c r="BD1658" s="138"/>
      <c r="BE1658" s="138"/>
      <c r="BF1658" s="138"/>
      <c r="BG1658" s="138"/>
      <c r="BH1658" s="138"/>
      <c r="BI1658" s="138"/>
      <c r="BJ1658" s="138"/>
      <c r="BK1658" s="138">
        <v>680425.83</v>
      </c>
      <c r="BL1658" s="192"/>
      <c r="BM1658" s="202">
        <v>12</v>
      </c>
      <c r="BN1658" s="211">
        <v>677465</v>
      </c>
      <c r="BO1658" s="202"/>
    </row>
    <row r="1659" spans="1:67" x14ac:dyDescent="0.25">
      <c r="A1659" s="340"/>
      <c r="B1659" s="343"/>
      <c r="C1659" s="360"/>
      <c r="D1659" s="375"/>
      <c r="E1659" s="444"/>
      <c r="F1659" s="7" t="s">
        <v>1133</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c r="AZ1659" s="138"/>
      <c r="BA1659" s="138"/>
      <c r="BB1659" s="138"/>
      <c r="BC1659" s="138"/>
      <c r="BD1659" s="138"/>
      <c r="BE1659" s="138"/>
      <c r="BF1659" s="138"/>
      <c r="BG1659" s="138"/>
      <c r="BH1659" s="138"/>
      <c r="BI1659" s="138"/>
      <c r="BJ1659" s="138"/>
      <c r="BK1659" s="138">
        <v>280000</v>
      </c>
      <c r="BL1659" s="192"/>
      <c r="BM1659" s="202">
        <v>7</v>
      </c>
      <c r="BN1659" s="211">
        <v>280000</v>
      </c>
      <c r="BO1659" s="202"/>
    </row>
    <row r="1660" spans="1:67" x14ac:dyDescent="0.25">
      <c r="A1660" s="340"/>
      <c r="B1660" s="343"/>
      <c r="C1660" s="360"/>
      <c r="D1660" s="375"/>
      <c r="E1660" s="444"/>
      <c r="F1660" s="7" t="s">
        <v>1136</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c r="AZ1660" s="138"/>
      <c r="BA1660" s="138"/>
      <c r="BB1660" s="138"/>
      <c r="BC1660" s="138"/>
      <c r="BD1660" s="138"/>
      <c r="BE1660" s="138"/>
      <c r="BF1660" s="138"/>
      <c r="BG1660" s="138"/>
      <c r="BH1660" s="138"/>
      <c r="BI1660" s="138"/>
      <c r="BJ1660" s="138"/>
      <c r="BK1660" s="138">
        <v>471126.54</v>
      </c>
      <c r="BL1660" s="192"/>
      <c r="BM1660" s="202">
        <v>7</v>
      </c>
      <c r="BN1660" s="211">
        <v>328660</v>
      </c>
      <c r="BO1660" s="202"/>
    </row>
    <row r="1661" spans="1:67" x14ac:dyDescent="0.25">
      <c r="A1661" s="340"/>
      <c r="B1661" s="343"/>
      <c r="C1661" s="360"/>
      <c r="D1661" s="375"/>
      <c r="E1661" s="444"/>
      <c r="F1661" s="7" t="s">
        <v>1132</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c r="AZ1661" s="138"/>
      <c r="BA1661" s="138"/>
      <c r="BB1661" s="138"/>
      <c r="BC1661" s="138"/>
      <c r="BD1661" s="138"/>
      <c r="BE1661" s="138"/>
      <c r="BF1661" s="138"/>
      <c r="BG1661" s="138"/>
      <c r="BH1661" s="138"/>
      <c r="BI1661" s="138"/>
      <c r="BJ1661" s="138"/>
      <c r="BK1661" s="138">
        <v>60000</v>
      </c>
      <c r="BL1661" s="192"/>
      <c r="BM1661" s="202">
        <v>2</v>
      </c>
      <c r="BN1661" s="211">
        <v>60000</v>
      </c>
      <c r="BO1661" s="202"/>
    </row>
    <row r="1662" spans="1:67" x14ac:dyDescent="0.25">
      <c r="A1662" s="340"/>
      <c r="B1662" s="343"/>
      <c r="C1662" s="360"/>
      <c r="D1662" s="375"/>
      <c r="E1662" s="444"/>
      <c r="F1662" s="7" t="s">
        <v>1111</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c r="AZ1662" s="138"/>
      <c r="BA1662" s="138"/>
      <c r="BB1662" s="138"/>
      <c r="BC1662" s="138"/>
      <c r="BD1662" s="138"/>
      <c r="BE1662" s="138"/>
      <c r="BF1662" s="138"/>
      <c r="BG1662" s="138"/>
      <c r="BH1662" s="138"/>
      <c r="BI1662" s="138"/>
      <c r="BJ1662" s="138"/>
      <c r="BK1662" s="138">
        <v>74193.05</v>
      </c>
      <c r="BL1662" s="192"/>
      <c r="BM1662" s="202">
        <v>5</v>
      </c>
      <c r="BN1662" s="211">
        <v>74193.05</v>
      </c>
      <c r="BO1662" s="202"/>
    </row>
    <row r="1663" spans="1:67" x14ac:dyDescent="0.25">
      <c r="A1663" s="340"/>
      <c r="B1663" s="343"/>
      <c r="C1663" s="360"/>
      <c r="D1663" s="375"/>
      <c r="E1663" s="444"/>
      <c r="F1663" s="7" t="s">
        <v>1281</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c r="AZ1663" s="138"/>
      <c r="BA1663" s="138"/>
      <c r="BB1663" s="138"/>
      <c r="BC1663" s="138"/>
      <c r="BD1663" s="138"/>
      <c r="BE1663" s="138"/>
      <c r="BF1663" s="138"/>
      <c r="BG1663" s="138"/>
      <c r="BH1663" s="138"/>
      <c r="BI1663" s="138"/>
      <c r="BJ1663" s="138"/>
      <c r="BK1663" s="138">
        <v>40000</v>
      </c>
      <c r="BL1663" s="192"/>
      <c r="BM1663" s="202"/>
      <c r="BN1663" s="211"/>
      <c r="BO1663" s="202"/>
    </row>
    <row r="1664" spans="1:67" x14ac:dyDescent="0.25">
      <c r="A1664" s="340"/>
      <c r="B1664" s="343"/>
      <c r="C1664" s="360"/>
      <c r="D1664" s="375"/>
      <c r="E1664" s="444"/>
      <c r="F1664" s="7" t="s">
        <v>315</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c r="AZ1664" s="138"/>
      <c r="BA1664" s="138"/>
      <c r="BB1664" s="138"/>
      <c r="BC1664" s="138"/>
      <c r="BD1664" s="138"/>
      <c r="BE1664" s="138"/>
      <c r="BF1664" s="138"/>
      <c r="BG1664" s="138"/>
      <c r="BH1664" s="138"/>
      <c r="BI1664" s="138"/>
      <c r="BJ1664" s="138"/>
      <c r="BK1664" s="138">
        <v>115500</v>
      </c>
      <c r="BL1664" s="192"/>
      <c r="BM1664" s="202"/>
      <c r="BN1664" s="211"/>
      <c r="BO1664" s="202"/>
    </row>
    <row r="1665" spans="1:67" x14ac:dyDescent="0.25">
      <c r="A1665" s="340"/>
      <c r="B1665" s="343"/>
      <c r="C1665" s="360"/>
      <c r="D1665" s="375"/>
      <c r="E1665" s="444"/>
      <c r="F1665" s="7" t="s">
        <v>316</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c r="AZ1665" s="138"/>
      <c r="BA1665" s="138"/>
      <c r="BB1665" s="138"/>
      <c r="BC1665" s="138"/>
      <c r="BD1665" s="138"/>
      <c r="BE1665" s="138"/>
      <c r="BF1665" s="138"/>
      <c r="BG1665" s="138"/>
      <c r="BH1665" s="138"/>
      <c r="BI1665" s="138"/>
      <c r="BJ1665" s="138"/>
      <c r="BK1665" s="138">
        <v>11957.78</v>
      </c>
      <c r="BL1665" s="192"/>
      <c r="BM1665" s="202"/>
      <c r="BN1665" s="211"/>
      <c r="BO1665" s="202" t="s">
        <v>909</v>
      </c>
    </row>
    <row r="1666" spans="1:67" x14ac:dyDescent="0.25">
      <c r="A1666" s="340"/>
      <c r="B1666" s="343"/>
      <c r="C1666" s="360"/>
      <c r="D1666" s="375"/>
      <c r="E1666" s="444"/>
      <c r="F1666" s="7" t="s">
        <v>1289</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c r="AZ1666" s="138"/>
      <c r="BA1666" s="138"/>
      <c r="BB1666" s="138"/>
      <c r="BC1666" s="138"/>
      <c r="BD1666" s="138"/>
      <c r="BE1666" s="138"/>
      <c r="BF1666" s="138"/>
      <c r="BG1666" s="138"/>
      <c r="BH1666" s="138"/>
      <c r="BI1666" s="138"/>
      <c r="BJ1666" s="138"/>
      <c r="BK1666" s="138">
        <v>6799.59</v>
      </c>
      <c r="BL1666" s="192"/>
      <c r="BM1666" s="202"/>
      <c r="BN1666" s="211"/>
      <c r="BO1666" s="202" t="s">
        <v>909</v>
      </c>
    </row>
    <row r="1667" spans="1:67" x14ac:dyDescent="0.25">
      <c r="A1667" s="340"/>
      <c r="B1667" s="343"/>
      <c r="C1667" s="360"/>
      <c r="D1667" s="375"/>
      <c r="E1667" s="444"/>
      <c r="F1667" s="7" t="s">
        <v>317</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c r="AZ1667" s="138"/>
      <c r="BA1667" s="138"/>
      <c r="BB1667" s="138"/>
      <c r="BC1667" s="138"/>
      <c r="BD1667" s="138"/>
      <c r="BE1667" s="138"/>
      <c r="BF1667" s="138"/>
      <c r="BG1667" s="138"/>
      <c r="BH1667" s="138"/>
      <c r="BI1667" s="138"/>
      <c r="BJ1667" s="138"/>
      <c r="BK1667" s="138">
        <v>4340.16</v>
      </c>
      <c r="BL1667" s="192"/>
      <c r="BM1667" s="202"/>
      <c r="BN1667" s="211"/>
      <c r="BO1667" s="202" t="s">
        <v>909</v>
      </c>
    </row>
    <row r="1668" spans="1:67" x14ac:dyDescent="0.25">
      <c r="A1668" s="340"/>
      <c r="B1668" s="343"/>
      <c r="C1668" s="360"/>
      <c r="D1668" s="375"/>
      <c r="E1668" s="444"/>
      <c r="F1668" s="7" t="s">
        <v>318</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c r="AZ1668" s="138"/>
      <c r="BA1668" s="138"/>
      <c r="BB1668" s="138"/>
      <c r="BC1668" s="138"/>
      <c r="BD1668" s="138"/>
      <c r="BE1668" s="138"/>
      <c r="BF1668" s="138"/>
      <c r="BG1668" s="138"/>
      <c r="BH1668" s="138"/>
      <c r="BI1668" s="138"/>
      <c r="BJ1668" s="138"/>
      <c r="BK1668" s="138">
        <v>14467.21</v>
      </c>
      <c r="BL1668" s="192"/>
      <c r="BM1668" s="202"/>
      <c r="BN1668" s="211"/>
      <c r="BO1668" s="202" t="s">
        <v>909</v>
      </c>
    </row>
    <row r="1669" spans="1:67" x14ac:dyDescent="0.25">
      <c r="A1669" s="341"/>
      <c r="B1669" s="344"/>
      <c r="C1669" s="361"/>
      <c r="D1669" s="376"/>
      <c r="E1669" s="445"/>
      <c r="F1669" s="7" t="s">
        <v>1365</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c r="AZ1669" s="138"/>
      <c r="BA1669" s="138"/>
      <c r="BB1669" s="138"/>
      <c r="BC1669" s="138"/>
      <c r="BD1669" s="138"/>
      <c r="BE1669" s="138"/>
      <c r="BF1669" s="138"/>
      <c r="BG1669" s="138"/>
      <c r="BH1669" s="138"/>
      <c r="BI1669" s="138"/>
      <c r="BJ1669" s="138"/>
      <c r="BK1669" s="138">
        <v>6510.24</v>
      </c>
      <c r="BL1669" s="192"/>
      <c r="BM1669" s="202"/>
      <c r="BN1669" s="211"/>
      <c r="BO1669" s="202" t="s">
        <v>909</v>
      </c>
    </row>
    <row r="1670" spans="1:67" x14ac:dyDescent="0.25">
      <c r="A1670" s="69"/>
      <c r="B1670" s="23" t="s">
        <v>132</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107"/>
      <c r="AZ1670" s="107"/>
      <c r="BA1670" s="107"/>
      <c r="BB1670" s="107"/>
      <c r="BC1670" s="107"/>
      <c r="BD1670" s="107"/>
      <c r="BE1670" s="107"/>
      <c r="BF1670" s="107"/>
      <c r="BG1670" s="107"/>
      <c r="BH1670" s="107"/>
      <c r="BI1670" s="107"/>
      <c r="BJ1670" s="107"/>
      <c r="BK1670" s="94">
        <f>SUM(BK1658:BK1669)</f>
        <v>1765320.4</v>
      </c>
      <c r="BL1670" s="193">
        <f>BK1670/E1658</f>
        <v>1</v>
      </c>
      <c r="BM1670" s="202"/>
      <c r="BN1670" s="211"/>
      <c r="BO1670" s="202"/>
    </row>
    <row r="1671" spans="1:67" ht="15" customHeight="1" x14ac:dyDescent="0.25">
      <c r="A1671" s="339">
        <v>192</v>
      </c>
      <c r="B1671" s="342" t="s">
        <v>319</v>
      </c>
      <c r="C1671" s="362" t="s">
        <v>320</v>
      </c>
      <c r="D1671" s="381" t="s">
        <v>1774</v>
      </c>
      <c r="E1671" s="368">
        <v>1879972.25</v>
      </c>
      <c r="F1671" s="46" t="s">
        <v>261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98">
        <v>220000</v>
      </c>
      <c r="BL1671" s="192"/>
      <c r="BM1671" s="202">
        <v>5</v>
      </c>
      <c r="BN1671" s="211">
        <v>270000</v>
      </c>
      <c r="BO1671" s="202" t="s">
        <v>176</v>
      </c>
    </row>
    <row r="1672" spans="1:67" x14ac:dyDescent="0.25">
      <c r="A1672" s="340"/>
      <c r="B1672" s="348"/>
      <c r="C1672" s="363"/>
      <c r="D1672" s="382"/>
      <c r="E1672" s="369"/>
      <c r="F1672" s="46" t="s">
        <v>1189</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98">
        <v>270000</v>
      </c>
      <c r="BL1672" s="192"/>
      <c r="BM1672" s="202">
        <v>4</v>
      </c>
      <c r="BN1672" s="211">
        <v>219151</v>
      </c>
      <c r="BO1672" s="202" t="s">
        <v>177</v>
      </c>
    </row>
    <row r="1673" spans="1:67" x14ac:dyDescent="0.25">
      <c r="A1673" s="340"/>
      <c r="B1673" s="348"/>
      <c r="C1673" s="363"/>
      <c r="D1673" s="382"/>
      <c r="E1673" s="369"/>
      <c r="F1673" s="46" t="s">
        <v>297</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98">
        <v>468512.53</v>
      </c>
      <c r="BL1673" s="192"/>
      <c r="BM1673" s="202">
        <v>11</v>
      </c>
      <c r="BN1673" s="211">
        <v>440000</v>
      </c>
      <c r="BO1673" s="202" t="s">
        <v>178</v>
      </c>
    </row>
    <row r="1674" spans="1:67" x14ac:dyDescent="0.25">
      <c r="A1674" s="340"/>
      <c r="B1674" s="348"/>
      <c r="C1674" s="363"/>
      <c r="D1674" s="382"/>
      <c r="E1674" s="369"/>
      <c r="F1674" s="46" t="s">
        <v>1371</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98">
        <v>150000</v>
      </c>
      <c r="BL1674" s="192"/>
      <c r="BM1674" s="202">
        <v>3</v>
      </c>
      <c r="BN1674" s="211">
        <v>150000</v>
      </c>
      <c r="BO1674" s="202"/>
    </row>
    <row r="1675" spans="1:67" x14ac:dyDescent="0.25">
      <c r="A1675" s="340"/>
      <c r="B1675" s="348"/>
      <c r="C1675" s="363"/>
      <c r="D1675" s="382"/>
      <c r="E1675" s="369"/>
      <c r="F1675" s="46" t="s">
        <v>1093</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98">
        <v>153739.10999999999</v>
      </c>
      <c r="BL1675" s="192"/>
      <c r="BM1675" s="202">
        <v>3</v>
      </c>
      <c r="BN1675" s="211">
        <v>133739.10999999999</v>
      </c>
      <c r="BO1675" s="202" t="s">
        <v>179</v>
      </c>
    </row>
    <row r="1676" spans="1:67" x14ac:dyDescent="0.25">
      <c r="A1676" s="340"/>
      <c r="B1676" s="348"/>
      <c r="C1676" s="363"/>
      <c r="D1676" s="382"/>
      <c r="E1676" s="369"/>
      <c r="F1676" s="46" t="s">
        <v>1188</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98">
        <v>330000</v>
      </c>
      <c r="BL1676" s="192"/>
      <c r="BM1676" s="202">
        <v>9</v>
      </c>
      <c r="BN1676" s="211">
        <v>330000</v>
      </c>
      <c r="BO1676" s="202" t="s">
        <v>179</v>
      </c>
    </row>
    <row r="1677" spans="1:67" x14ac:dyDescent="0.25">
      <c r="A1677" s="340"/>
      <c r="B1677" s="348"/>
      <c r="C1677" s="363"/>
      <c r="D1677" s="382"/>
      <c r="E1677" s="369"/>
      <c r="F1677" s="46" t="s">
        <v>321</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98">
        <v>194575</v>
      </c>
      <c r="BL1677" s="192"/>
      <c r="BM1677" s="202">
        <v>1</v>
      </c>
      <c r="BN1677" s="211">
        <v>194575</v>
      </c>
      <c r="BO1677" s="202" t="s">
        <v>179</v>
      </c>
    </row>
    <row r="1678" spans="1:67" x14ac:dyDescent="0.25">
      <c r="A1678" s="340"/>
      <c r="B1678" s="348"/>
      <c r="C1678" s="363"/>
      <c r="D1678" s="382"/>
      <c r="E1678" s="369"/>
      <c r="F1678" s="46" t="s">
        <v>1346</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98">
        <v>59835.53</v>
      </c>
      <c r="BL1678" s="192"/>
      <c r="BM1678" s="202">
        <v>1</v>
      </c>
      <c r="BN1678" s="211">
        <v>59835.53</v>
      </c>
      <c r="BO1678" s="202" t="s">
        <v>179</v>
      </c>
    </row>
    <row r="1679" spans="1:67" x14ac:dyDescent="0.25">
      <c r="A1679" s="341"/>
      <c r="B1679" s="349"/>
      <c r="C1679" s="364"/>
      <c r="D1679" s="383"/>
      <c r="E1679" s="370"/>
      <c r="F1679" s="46" t="s">
        <v>322</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98">
        <v>33310.15</v>
      </c>
      <c r="BL1679" s="192"/>
      <c r="BM1679" s="202"/>
      <c r="BN1679" s="211"/>
      <c r="BO1679" s="202"/>
    </row>
    <row r="1680" spans="1:67" x14ac:dyDescent="0.25">
      <c r="A1680" s="69"/>
      <c r="B1680" s="23" t="s">
        <v>132</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107"/>
      <c r="AZ1680" s="107"/>
      <c r="BA1680" s="107"/>
      <c r="BB1680" s="107"/>
      <c r="BC1680" s="107"/>
      <c r="BD1680" s="107"/>
      <c r="BE1680" s="107"/>
      <c r="BF1680" s="107"/>
      <c r="BG1680" s="107"/>
      <c r="BH1680" s="107"/>
      <c r="BI1680" s="107"/>
      <c r="BJ1680" s="107"/>
      <c r="BK1680" s="94">
        <f>SUM(BK1671:BK1679)</f>
        <v>1879972.32</v>
      </c>
      <c r="BL1680" s="193">
        <f>BK1680/E1671</f>
        <v>1.0000000372345923</v>
      </c>
      <c r="BM1680" s="202"/>
      <c r="BN1680" s="211"/>
      <c r="BO1680" s="202"/>
    </row>
    <row r="1681" spans="1:67" ht="15" customHeight="1" x14ac:dyDescent="0.25">
      <c r="A1681" s="339">
        <v>193</v>
      </c>
      <c r="B1681" s="345" t="s">
        <v>325</v>
      </c>
      <c r="C1681" s="362" t="s">
        <v>320</v>
      </c>
      <c r="D1681" s="381" t="s">
        <v>1775</v>
      </c>
      <c r="E1681" s="368">
        <v>1641583.25</v>
      </c>
      <c r="F1681" s="46" t="s">
        <v>323</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98">
        <v>179417</v>
      </c>
      <c r="BL1681" s="192"/>
      <c r="BM1681" s="202">
        <v>7</v>
      </c>
      <c r="BN1681" s="211">
        <v>230000</v>
      </c>
      <c r="BO1681" s="202" t="s">
        <v>57</v>
      </c>
    </row>
    <row r="1682" spans="1:67" x14ac:dyDescent="0.25">
      <c r="A1682" s="340"/>
      <c r="B1682" s="357"/>
      <c r="C1682" s="363"/>
      <c r="D1682" s="382"/>
      <c r="E1682" s="369"/>
      <c r="F1682" s="46" t="s">
        <v>324</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98">
        <v>22427</v>
      </c>
      <c r="BL1682" s="192"/>
      <c r="BM1682" s="202">
        <v>2</v>
      </c>
      <c r="BN1682" s="211">
        <v>29934</v>
      </c>
      <c r="BO1682" s="202" t="s">
        <v>58</v>
      </c>
    </row>
    <row r="1683" spans="1:67" x14ac:dyDescent="0.25">
      <c r="A1683" s="340"/>
      <c r="B1683" s="357"/>
      <c r="C1683" s="363"/>
      <c r="D1683" s="382"/>
      <c r="E1683" s="369"/>
      <c r="F1683" s="46" t="s">
        <v>326</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98">
        <v>260000</v>
      </c>
      <c r="BL1683" s="192"/>
      <c r="BM1683" s="202">
        <v>9</v>
      </c>
      <c r="BN1683" s="211">
        <v>414000</v>
      </c>
      <c r="BO1683" s="202" t="s">
        <v>59</v>
      </c>
    </row>
    <row r="1684" spans="1:67" x14ac:dyDescent="0.25">
      <c r="A1684" s="340"/>
      <c r="B1684" s="357"/>
      <c r="C1684" s="363"/>
      <c r="D1684" s="382"/>
      <c r="E1684" s="369"/>
      <c r="F1684" s="46" t="s">
        <v>327</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98">
        <v>400000</v>
      </c>
      <c r="BL1684" s="192"/>
      <c r="BM1684" s="202">
        <v>5</v>
      </c>
      <c r="BN1684" s="211">
        <v>499937</v>
      </c>
      <c r="BO1684" s="202" t="s">
        <v>1061</v>
      </c>
    </row>
    <row r="1685" spans="1:67" x14ac:dyDescent="0.25">
      <c r="A1685" s="341"/>
      <c r="B1685" s="358"/>
      <c r="C1685" s="364"/>
      <c r="D1685" s="383"/>
      <c r="E1685" s="370"/>
      <c r="F1685" s="46" t="s">
        <v>604</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98">
        <f>G1685+H1685+I1685+J1685+K1685+L1685+M1685+N1685</f>
        <v>296893.25</v>
      </c>
      <c r="BL1685" s="192"/>
      <c r="BM1685" s="202">
        <v>8</v>
      </c>
      <c r="BN1685" s="211">
        <v>287704.99</v>
      </c>
      <c r="BO1685" s="202" t="s">
        <v>1062</v>
      </c>
    </row>
    <row r="1686" spans="1:67" x14ac:dyDescent="0.25">
      <c r="A1686" s="209"/>
      <c r="B1686" s="222"/>
      <c r="C1686" s="221"/>
      <c r="D1686" s="219"/>
      <c r="E1686" s="218"/>
      <c r="F1686" s="136" t="s">
        <v>328</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98">
        <f>G1686+H1686+I1686+J1686+K1686+L1686+M1686+N1686</f>
        <v>482846</v>
      </c>
      <c r="BL1686" s="192"/>
      <c r="BM1686" s="202">
        <v>8</v>
      </c>
      <c r="BN1686" s="211">
        <v>478751</v>
      </c>
      <c r="BO1686" s="202" t="s">
        <v>1063</v>
      </c>
    </row>
    <row r="1687" spans="1:67" x14ac:dyDescent="0.25">
      <c r="A1687" s="69"/>
      <c r="B1687" s="23" t="s">
        <v>132</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107"/>
      <c r="AZ1687" s="107"/>
      <c r="BA1687" s="107"/>
      <c r="BB1687" s="107"/>
      <c r="BC1687" s="107"/>
      <c r="BD1687" s="107"/>
      <c r="BE1687" s="107"/>
      <c r="BF1687" s="107"/>
      <c r="BG1687" s="107"/>
      <c r="BH1687" s="107"/>
      <c r="BI1687" s="107"/>
      <c r="BJ1687" s="107"/>
      <c r="BK1687" s="94">
        <f>SUM(BK1681:BK1686)</f>
        <v>1641583.25</v>
      </c>
      <c r="BL1687" s="193">
        <f>BK1687/E1681</f>
        <v>1</v>
      </c>
      <c r="BM1687" s="202"/>
      <c r="BN1687" s="211"/>
      <c r="BO1687" s="202"/>
    </row>
    <row r="1688" spans="1:67" ht="15" customHeight="1" x14ac:dyDescent="0.25">
      <c r="A1688" s="339">
        <v>194</v>
      </c>
      <c r="B1688" s="345" t="s">
        <v>332</v>
      </c>
      <c r="C1688" s="362" t="s">
        <v>320</v>
      </c>
      <c r="D1688" s="381" t="s">
        <v>1776</v>
      </c>
      <c r="E1688" s="368">
        <v>2388201.9300000002</v>
      </c>
      <c r="F1688" s="46" t="s">
        <v>238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98">
        <f>SUM(G1688:N1688)</f>
        <v>905155.97</v>
      </c>
      <c r="BL1688" s="192"/>
      <c r="BM1688" s="202">
        <v>11</v>
      </c>
      <c r="BN1688" s="211">
        <v>904500.68</v>
      </c>
      <c r="BO1688" s="202" t="s">
        <v>885</v>
      </c>
    </row>
    <row r="1689" spans="1:67" x14ac:dyDescent="0.25">
      <c r="A1689" s="340"/>
      <c r="B1689" s="357"/>
      <c r="C1689" s="357"/>
      <c r="D1689" s="382"/>
      <c r="E1689" s="369"/>
      <c r="F1689" s="46" t="s">
        <v>329</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98">
        <f>SUM(G1689:N1689)</f>
        <v>178524.18</v>
      </c>
      <c r="BL1689" s="192"/>
      <c r="BM1689" s="202">
        <v>2</v>
      </c>
      <c r="BN1689" s="211">
        <v>178443</v>
      </c>
      <c r="BO1689" s="202" t="s">
        <v>981</v>
      </c>
    </row>
    <row r="1690" spans="1:67" x14ac:dyDescent="0.25">
      <c r="A1690" s="340"/>
      <c r="B1690" s="357"/>
      <c r="C1690" s="357"/>
      <c r="D1690" s="382"/>
      <c r="E1690" s="369"/>
      <c r="F1690" s="46" t="s">
        <v>330</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98">
        <f>SUM(G1690:N1690)</f>
        <v>310000</v>
      </c>
      <c r="BL1690" s="192"/>
      <c r="BM1690" s="202">
        <v>4</v>
      </c>
      <c r="BN1690" s="211">
        <v>280000</v>
      </c>
      <c r="BO1690" s="202" t="s">
        <v>651</v>
      </c>
    </row>
    <row r="1691" spans="1:67" x14ac:dyDescent="0.25">
      <c r="A1691" s="340"/>
      <c r="B1691" s="357"/>
      <c r="C1691" s="357"/>
      <c r="D1691" s="382"/>
      <c r="E1691" s="369"/>
      <c r="F1691" s="46" t="s">
        <v>331</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98">
        <f>SUM(G1691:N1691)</f>
        <v>360000</v>
      </c>
      <c r="BL1691" s="192"/>
      <c r="BM1691" s="202">
        <v>6</v>
      </c>
      <c r="BN1691" s="211">
        <v>520662.96</v>
      </c>
      <c r="BO1691" s="202" t="s">
        <v>886</v>
      </c>
    </row>
    <row r="1692" spans="1:67" x14ac:dyDescent="0.25">
      <c r="A1692" s="340"/>
      <c r="B1692" s="357"/>
      <c r="C1692" s="357"/>
      <c r="D1692" s="382"/>
      <c r="E1692" s="369"/>
      <c r="F1692" s="46" t="s">
        <v>1436</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98">
        <v>150000</v>
      </c>
      <c r="BL1692" s="192"/>
      <c r="BM1692" s="202">
        <v>1</v>
      </c>
      <c r="BN1692" s="211">
        <v>48783</v>
      </c>
      <c r="BO1692" s="202" t="s">
        <v>982</v>
      </c>
    </row>
    <row r="1693" spans="1:67" x14ac:dyDescent="0.25">
      <c r="A1693" s="340"/>
      <c r="B1693" s="357"/>
      <c r="C1693" s="357"/>
      <c r="D1693" s="382"/>
      <c r="E1693" s="369"/>
      <c r="F1693" s="46" t="s">
        <v>333</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98">
        <f>SUM(G1693:N1693)</f>
        <v>135000</v>
      </c>
      <c r="BL1693" s="192"/>
      <c r="BM1693" s="202">
        <v>5</v>
      </c>
      <c r="BN1693" s="211">
        <v>125000</v>
      </c>
      <c r="BO1693" s="202" t="s">
        <v>887</v>
      </c>
    </row>
    <row r="1694" spans="1:67" x14ac:dyDescent="0.25">
      <c r="A1694" s="340"/>
      <c r="B1694" s="357"/>
      <c r="C1694" s="357"/>
      <c r="D1694" s="382"/>
      <c r="E1694" s="369"/>
      <c r="F1694" s="46" t="s">
        <v>1428</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98">
        <v>72521.78</v>
      </c>
      <c r="BL1694" s="192"/>
      <c r="BM1694" s="202"/>
      <c r="BN1694" s="211"/>
      <c r="BO1694" s="202"/>
    </row>
    <row r="1695" spans="1:67" x14ac:dyDescent="0.25">
      <c r="A1695" s="340"/>
      <c r="B1695" s="357"/>
      <c r="C1695" s="357"/>
      <c r="D1695" s="382"/>
      <c r="E1695" s="369"/>
      <c r="F1695" s="46" t="s">
        <v>244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98">
        <v>45000</v>
      </c>
      <c r="BL1695" s="192"/>
      <c r="BM1695" s="202"/>
      <c r="BN1695" s="211"/>
      <c r="BO1695" s="202"/>
    </row>
    <row r="1696" spans="1:67" x14ac:dyDescent="0.25">
      <c r="A1696" s="340"/>
      <c r="B1696" s="357"/>
      <c r="C1696" s="357"/>
      <c r="D1696" s="382"/>
      <c r="E1696" s="369"/>
      <c r="F1696" s="46" t="s">
        <v>334</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98">
        <v>160000</v>
      </c>
      <c r="BL1696" s="192"/>
      <c r="BM1696" s="202"/>
      <c r="BN1696" s="211"/>
      <c r="BO1696" s="202"/>
    </row>
    <row r="1697" spans="1:67" x14ac:dyDescent="0.25">
      <c r="A1697" s="341"/>
      <c r="B1697" s="358"/>
      <c r="C1697" s="358"/>
      <c r="D1697" s="383"/>
      <c r="E1697" s="370"/>
      <c r="F1697" s="46" t="s">
        <v>1271</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98">
        <v>72000</v>
      </c>
      <c r="BL1697" s="192"/>
      <c r="BM1697" s="202"/>
      <c r="BN1697" s="211"/>
      <c r="BO1697" s="202"/>
    </row>
    <row r="1698" spans="1:67" x14ac:dyDescent="0.25">
      <c r="A1698" s="69"/>
      <c r="B1698" s="23" t="s">
        <v>132</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107"/>
      <c r="AZ1698" s="107"/>
      <c r="BA1698" s="107"/>
      <c r="BB1698" s="107"/>
      <c r="BC1698" s="107"/>
      <c r="BD1698" s="107"/>
      <c r="BE1698" s="107"/>
      <c r="BF1698" s="107"/>
      <c r="BG1698" s="107"/>
      <c r="BH1698" s="107"/>
      <c r="BI1698" s="107"/>
      <c r="BJ1698" s="107"/>
      <c r="BK1698" s="94">
        <f>SUM(BK1688:BK1697)</f>
        <v>2388201.9299999997</v>
      </c>
      <c r="BL1698" s="193">
        <f>BK1698/E1688</f>
        <v>0.99999999999999978</v>
      </c>
      <c r="BM1698" s="202"/>
      <c r="BN1698" s="211"/>
      <c r="BO1698" s="202"/>
    </row>
    <row r="1699" spans="1:67" ht="15" customHeight="1" x14ac:dyDescent="0.25">
      <c r="A1699" s="354">
        <v>195</v>
      </c>
      <c r="B1699" s="345" t="s">
        <v>338</v>
      </c>
      <c r="C1699" s="362" t="s">
        <v>320</v>
      </c>
      <c r="D1699" s="381" t="s">
        <v>1777</v>
      </c>
      <c r="E1699" s="368">
        <v>2337944.31</v>
      </c>
      <c r="F1699" s="46" t="s">
        <v>335</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138">
        <v>345463.79</v>
      </c>
      <c r="BL1699" s="192"/>
      <c r="BM1699" s="202">
        <v>7</v>
      </c>
      <c r="BN1699" s="211">
        <v>345463.79300000001</v>
      </c>
      <c r="BO1699" s="202" t="s">
        <v>992</v>
      </c>
    </row>
    <row r="1700" spans="1:67" x14ac:dyDescent="0.25">
      <c r="A1700" s="355"/>
      <c r="B1700" s="346"/>
      <c r="C1700" s="363"/>
      <c r="D1700" s="382"/>
      <c r="E1700" s="369"/>
      <c r="F1700" s="46" t="s">
        <v>336</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138">
        <v>320000</v>
      </c>
      <c r="BL1700" s="192"/>
      <c r="BM1700" s="202">
        <v>8</v>
      </c>
      <c r="BN1700" s="211">
        <v>320000</v>
      </c>
      <c r="BO1700" s="202" t="s">
        <v>992</v>
      </c>
    </row>
    <row r="1701" spans="1:67" x14ac:dyDescent="0.25">
      <c r="A1701" s="355"/>
      <c r="B1701" s="346"/>
      <c r="C1701" s="363"/>
      <c r="D1701" s="382"/>
      <c r="E1701" s="369"/>
      <c r="F1701" s="46" t="s">
        <v>337</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138">
        <v>90000</v>
      </c>
      <c r="BL1701" s="192"/>
      <c r="BM1701" s="202">
        <v>6</v>
      </c>
      <c r="BN1701" s="211">
        <v>90000</v>
      </c>
      <c r="BO1701" s="202" t="s">
        <v>992</v>
      </c>
    </row>
    <row r="1702" spans="1:67" x14ac:dyDescent="0.25">
      <c r="A1702" s="355"/>
      <c r="B1702" s="346"/>
      <c r="C1702" s="363"/>
      <c r="D1702" s="382"/>
      <c r="E1702" s="369"/>
      <c r="F1702" s="46" t="s">
        <v>820</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c r="AX1702" s="97"/>
      <c r="AY1702" s="86">
        <v>96816.84</v>
      </c>
      <c r="AZ1702" s="86"/>
      <c r="BA1702" s="86"/>
      <c r="BB1702" s="86"/>
      <c r="BC1702" s="86"/>
      <c r="BD1702" s="86"/>
      <c r="BE1702" s="86"/>
      <c r="BF1702" s="86"/>
      <c r="BG1702" s="86"/>
      <c r="BH1702" s="86"/>
      <c r="BI1702" s="86"/>
      <c r="BJ1702" s="86"/>
      <c r="BK1702" s="138">
        <v>96816.84</v>
      </c>
      <c r="BL1702" s="192"/>
      <c r="BM1702" s="202">
        <v>1</v>
      </c>
      <c r="BN1702" s="211">
        <v>96816.84</v>
      </c>
      <c r="BO1702" s="202" t="s">
        <v>60</v>
      </c>
    </row>
    <row r="1703" spans="1:67" x14ac:dyDescent="0.25">
      <c r="A1703" s="355"/>
      <c r="B1703" s="346"/>
      <c r="C1703" s="363"/>
      <c r="D1703" s="382"/>
      <c r="E1703" s="369"/>
      <c r="F1703" s="45" t="s">
        <v>339</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c r="AX1703" s="97"/>
      <c r="AY1703" s="335">
        <v>98970.02</v>
      </c>
      <c r="AZ1703" s="335"/>
      <c r="BA1703" s="335"/>
      <c r="BB1703" s="335"/>
      <c r="BC1703" s="335"/>
      <c r="BD1703" s="335"/>
      <c r="BE1703" s="335"/>
      <c r="BF1703" s="335"/>
      <c r="BG1703" s="335"/>
      <c r="BH1703" s="335"/>
      <c r="BI1703" s="335"/>
      <c r="BJ1703" s="335"/>
      <c r="BK1703" s="138">
        <v>408970.02</v>
      </c>
      <c r="BL1703" s="192"/>
      <c r="BM1703" s="202">
        <v>5</v>
      </c>
      <c r="BN1703" s="211">
        <v>310000</v>
      </c>
      <c r="BO1703" s="202" t="s">
        <v>992</v>
      </c>
    </row>
    <row r="1704" spans="1:67" x14ac:dyDescent="0.25">
      <c r="A1704" s="355"/>
      <c r="B1704" s="346"/>
      <c r="C1704" s="363"/>
      <c r="D1704" s="382"/>
      <c r="E1704" s="369"/>
      <c r="F1704" s="45" t="s">
        <v>821</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138">
        <v>510401.66</v>
      </c>
      <c r="BL1704" s="192"/>
      <c r="BM1704" s="202">
        <f>3+3</f>
        <v>6</v>
      </c>
      <c r="BN1704" s="211">
        <v>510401.66</v>
      </c>
      <c r="BO1704" s="202" t="s">
        <v>992</v>
      </c>
    </row>
    <row r="1705" spans="1:67" x14ac:dyDescent="0.25">
      <c r="A1705" s="355"/>
      <c r="B1705" s="346"/>
      <c r="C1705" s="363"/>
      <c r="D1705" s="382"/>
      <c r="E1705" s="369"/>
      <c r="F1705" s="45" t="s">
        <v>340</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138">
        <v>160134</v>
      </c>
      <c r="BL1705" s="192"/>
      <c r="BM1705" s="330">
        <v>3</v>
      </c>
      <c r="BN1705" s="331">
        <v>160134</v>
      </c>
      <c r="BO1705" s="330" t="s">
        <v>992</v>
      </c>
    </row>
    <row r="1706" spans="1:67" x14ac:dyDescent="0.25">
      <c r="A1706" s="356"/>
      <c r="B1706" s="347"/>
      <c r="C1706" s="364"/>
      <c r="D1706" s="383"/>
      <c r="E1706" s="370"/>
      <c r="F1706" s="45" t="s">
        <v>822</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138">
        <v>414158</v>
      </c>
      <c r="BL1706" s="192"/>
      <c r="BM1706" s="202">
        <v>11</v>
      </c>
      <c r="BN1706" s="211">
        <v>414158</v>
      </c>
      <c r="BO1706" s="202" t="s">
        <v>992</v>
      </c>
    </row>
    <row r="1707" spans="1:67" x14ac:dyDescent="0.25">
      <c r="A1707" s="11"/>
      <c r="B1707" s="16" t="s">
        <v>132</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107"/>
      <c r="AZ1707" s="107"/>
      <c r="BA1707" s="107"/>
      <c r="BB1707" s="107"/>
      <c r="BC1707" s="107"/>
      <c r="BD1707" s="107"/>
      <c r="BE1707" s="107"/>
      <c r="BF1707" s="107"/>
      <c r="BG1707" s="107"/>
      <c r="BH1707" s="107"/>
      <c r="BI1707" s="107"/>
      <c r="BJ1707" s="107"/>
      <c r="BK1707" s="94">
        <f>SUM(BK1699:BK1706)</f>
        <v>2345944.3099999996</v>
      </c>
      <c r="BL1707" s="193">
        <f>BK1707/E1699</f>
        <v>1.00342180947843</v>
      </c>
      <c r="BM1707" s="202"/>
      <c r="BN1707" s="211"/>
      <c r="BO1707" s="202"/>
    </row>
    <row r="1708" spans="1:67" ht="15" customHeight="1" x14ac:dyDescent="0.25">
      <c r="A1708" s="339">
        <v>196</v>
      </c>
      <c r="B1708" s="342" t="s">
        <v>341</v>
      </c>
      <c r="C1708" s="359" t="s">
        <v>342</v>
      </c>
      <c r="D1708" s="434" t="s">
        <v>674</v>
      </c>
      <c r="E1708" s="446">
        <v>1364765.25</v>
      </c>
      <c r="F1708" s="8" t="s">
        <v>1140</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6"/>
      <c r="AZ1708" s="96"/>
      <c r="BA1708" s="96"/>
      <c r="BB1708" s="96"/>
      <c r="BC1708" s="96"/>
      <c r="BD1708" s="96"/>
      <c r="BE1708" s="96"/>
      <c r="BF1708" s="96"/>
      <c r="BG1708" s="96"/>
      <c r="BH1708" s="96"/>
      <c r="BI1708" s="96"/>
      <c r="BJ1708" s="96"/>
      <c r="BK1708" s="98">
        <v>16591.64</v>
      </c>
      <c r="BL1708" s="192"/>
      <c r="BM1708" s="202">
        <v>1</v>
      </c>
      <c r="BN1708" s="211">
        <v>16582.189999999999</v>
      </c>
      <c r="BO1708" s="202"/>
    </row>
    <row r="1709" spans="1:67" x14ac:dyDescent="0.25">
      <c r="A1709" s="340"/>
      <c r="B1709" s="343"/>
      <c r="C1709" s="360"/>
      <c r="D1709" s="490"/>
      <c r="E1709" s="446"/>
      <c r="F1709" s="78" t="s">
        <v>1091</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6"/>
      <c r="AZ1709" s="96"/>
      <c r="BA1709" s="96"/>
      <c r="BB1709" s="96"/>
      <c r="BC1709" s="96"/>
      <c r="BD1709" s="96"/>
      <c r="BE1709" s="96"/>
      <c r="BF1709" s="96"/>
      <c r="BG1709" s="96"/>
      <c r="BH1709" s="96"/>
      <c r="BI1709" s="96"/>
      <c r="BJ1709" s="96"/>
      <c r="BK1709" s="98">
        <v>166227.37</v>
      </c>
      <c r="BL1709" s="192"/>
      <c r="BM1709" s="202">
        <v>3</v>
      </c>
      <c r="BN1709" s="211">
        <v>153583</v>
      </c>
      <c r="BO1709" s="202" t="s">
        <v>21</v>
      </c>
    </row>
    <row r="1710" spans="1:67" x14ac:dyDescent="0.25">
      <c r="A1710" s="340"/>
      <c r="B1710" s="343"/>
      <c r="C1710" s="360"/>
      <c r="D1710" s="490"/>
      <c r="E1710" s="446"/>
      <c r="F1710" s="78" t="s">
        <v>1114</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6"/>
      <c r="AZ1710" s="96"/>
      <c r="BA1710" s="96"/>
      <c r="BB1710" s="96"/>
      <c r="BC1710" s="96"/>
      <c r="BD1710" s="96"/>
      <c r="BE1710" s="96"/>
      <c r="BF1710" s="96"/>
      <c r="BG1710" s="96"/>
      <c r="BH1710" s="96"/>
      <c r="BI1710" s="96"/>
      <c r="BJ1710" s="96"/>
      <c r="BK1710" s="98">
        <v>49871.65</v>
      </c>
      <c r="BL1710" s="192"/>
      <c r="BM1710" s="202">
        <v>1</v>
      </c>
      <c r="BN1710" s="211">
        <v>40000</v>
      </c>
      <c r="BO1710" s="202" t="s">
        <v>22</v>
      </c>
    </row>
    <row r="1711" spans="1:67" x14ac:dyDescent="0.25">
      <c r="A1711" s="340"/>
      <c r="B1711" s="343"/>
      <c r="C1711" s="360"/>
      <c r="D1711" s="490"/>
      <c r="E1711" s="446"/>
      <c r="F1711" s="78" t="s">
        <v>1144</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6"/>
      <c r="AZ1711" s="96"/>
      <c r="BA1711" s="96"/>
      <c r="BB1711" s="96"/>
      <c r="BC1711" s="96"/>
      <c r="BD1711" s="96"/>
      <c r="BE1711" s="96"/>
      <c r="BF1711" s="96"/>
      <c r="BG1711" s="96"/>
      <c r="BH1711" s="96"/>
      <c r="BI1711" s="96"/>
      <c r="BJ1711" s="96"/>
      <c r="BK1711" s="98">
        <v>16618.82</v>
      </c>
      <c r="BL1711" s="192"/>
      <c r="BM1711" s="202"/>
      <c r="BN1711" s="211"/>
      <c r="BO1711" s="202" t="s">
        <v>23</v>
      </c>
    </row>
    <row r="1712" spans="1:67" x14ac:dyDescent="0.25">
      <c r="A1712" s="340"/>
      <c r="B1712" s="343"/>
      <c r="C1712" s="360"/>
      <c r="D1712" s="490"/>
      <c r="E1712" s="446"/>
      <c r="F1712" s="78" t="s">
        <v>1276</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137"/>
      <c r="AZ1712" s="137"/>
      <c r="BA1712" s="137"/>
      <c r="BB1712" s="137"/>
      <c r="BC1712" s="137"/>
      <c r="BD1712" s="137"/>
      <c r="BE1712" s="137"/>
      <c r="BF1712" s="137"/>
      <c r="BG1712" s="137"/>
      <c r="BH1712" s="137"/>
      <c r="BI1712" s="137"/>
      <c r="BJ1712" s="137"/>
      <c r="BK1712" s="98">
        <v>149569.39000000001</v>
      </c>
      <c r="BL1712" s="192"/>
      <c r="BM1712" s="202"/>
      <c r="BN1712" s="211"/>
      <c r="BO1712" s="202" t="s">
        <v>23</v>
      </c>
    </row>
    <row r="1713" spans="1:67" x14ac:dyDescent="0.25">
      <c r="A1713" s="340"/>
      <c r="B1713" s="343"/>
      <c r="C1713" s="360"/>
      <c r="D1713" s="491"/>
      <c r="E1713" s="446"/>
      <c r="F1713" s="78" t="s">
        <v>1148</v>
      </c>
      <c r="G1713" s="96"/>
      <c r="H1713" s="96"/>
      <c r="I1713" s="96"/>
      <c r="J1713" s="96"/>
      <c r="K1713" s="96"/>
      <c r="L1713" s="96"/>
      <c r="M1713" s="96"/>
      <c r="N1713" s="137"/>
      <c r="O1713" s="137"/>
      <c r="P1713" s="137"/>
      <c r="Q1713" s="137"/>
      <c r="R1713" s="137">
        <v>390117.63</v>
      </c>
      <c r="S1713" s="137"/>
      <c r="T1713" s="137"/>
      <c r="U1713" s="137"/>
      <c r="V1713" s="137"/>
      <c r="W1713" s="137"/>
      <c r="X1713" s="137" t="s">
        <v>18</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137"/>
      <c r="AZ1713" s="137"/>
      <c r="BA1713" s="137"/>
      <c r="BB1713" s="137"/>
      <c r="BC1713" s="137"/>
      <c r="BD1713" s="137"/>
      <c r="BE1713" s="137"/>
      <c r="BF1713" s="137"/>
      <c r="BG1713" s="137"/>
      <c r="BH1713" s="137"/>
      <c r="BI1713" s="137"/>
      <c r="BJ1713" s="137"/>
      <c r="BK1713" s="98">
        <v>390117.63</v>
      </c>
      <c r="BL1713" s="192"/>
      <c r="BM1713" s="202">
        <v>1</v>
      </c>
      <c r="BN1713" s="211">
        <v>184809</v>
      </c>
      <c r="BO1713" s="202" t="s">
        <v>24</v>
      </c>
    </row>
    <row r="1714" spans="1:67" x14ac:dyDescent="0.25">
      <c r="A1714" s="209"/>
      <c r="B1714" s="210"/>
      <c r="C1714" s="139"/>
      <c r="D1714" s="238"/>
      <c r="E1714" s="239"/>
      <c r="F1714" s="78" t="s">
        <v>1120</v>
      </c>
      <c r="G1714" s="96"/>
      <c r="H1714" s="96"/>
      <c r="I1714" s="96"/>
      <c r="J1714" s="96"/>
      <c r="K1714" s="96"/>
      <c r="L1714" s="96"/>
      <c r="M1714" s="96"/>
      <c r="N1714" s="137"/>
      <c r="O1714" s="137"/>
      <c r="P1714" s="137"/>
      <c r="Q1714" s="137"/>
      <c r="R1714" s="137">
        <v>149577.29</v>
      </c>
      <c r="S1714" s="137"/>
      <c r="T1714" s="137"/>
      <c r="U1714" s="137"/>
      <c r="V1714" s="137"/>
      <c r="W1714" s="137"/>
      <c r="X1714" s="137" t="s">
        <v>19</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137"/>
      <c r="AZ1714" s="137"/>
      <c r="BA1714" s="137"/>
      <c r="BB1714" s="137"/>
      <c r="BC1714" s="137"/>
      <c r="BD1714" s="137"/>
      <c r="BE1714" s="137"/>
      <c r="BF1714" s="137"/>
      <c r="BG1714" s="137"/>
      <c r="BH1714" s="137"/>
      <c r="BI1714" s="137"/>
      <c r="BJ1714" s="137"/>
      <c r="BK1714" s="98">
        <v>149577.29</v>
      </c>
      <c r="BL1714" s="192"/>
      <c r="BM1714" s="202"/>
      <c r="BN1714" s="211"/>
      <c r="BO1714" s="202" t="s">
        <v>25</v>
      </c>
    </row>
    <row r="1715" spans="1:67" x14ac:dyDescent="0.25">
      <c r="A1715" s="209"/>
      <c r="B1715" s="210"/>
      <c r="C1715" s="139"/>
      <c r="D1715" s="238"/>
      <c r="E1715" s="239"/>
      <c r="F1715" s="78" t="s">
        <v>1468</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137"/>
      <c r="AZ1715" s="137"/>
      <c r="BA1715" s="137"/>
      <c r="BB1715" s="137"/>
      <c r="BC1715" s="137"/>
      <c r="BD1715" s="137"/>
      <c r="BE1715" s="137"/>
      <c r="BF1715" s="137"/>
      <c r="BG1715" s="137"/>
      <c r="BH1715" s="137"/>
      <c r="BI1715" s="137"/>
      <c r="BJ1715" s="137"/>
      <c r="BK1715" s="98">
        <v>332426.03000000003</v>
      </c>
      <c r="BL1715" s="192"/>
      <c r="BM1715" s="202">
        <v>4</v>
      </c>
      <c r="BN1715" s="211">
        <v>332399</v>
      </c>
      <c r="BO1715" s="202"/>
    </row>
    <row r="1716" spans="1:67" x14ac:dyDescent="0.25">
      <c r="A1716" s="209"/>
      <c r="B1716" s="210"/>
      <c r="C1716" s="139"/>
      <c r="D1716" s="238"/>
      <c r="E1716" s="239"/>
      <c r="F1716" s="78" t="s">
        <v>1163</v>
      </c>
      <c r="G1716" s="96"/>
      <c r="H1716" s="96"/>
      <c r="I1716" s="96"/>
      <c r="J1716" s="96"/>
      <c r="K1716" s="96"/>
      <c r="L1716" s="96"/>
      <c r="M1716" s="96"/>
      <c r="N1716" s="137"/>
      <c r="O1716" s="137"/>
      <c r="P1716" s="137"/>
      <c r="Q1716" s="137"/>
      <c r="R1716" s="137">
        <v>33235.39</v>
      </c>
      <c r="S1716" s="137"/>
      <c r="T1716" s="137"/>
      <c r="U1716" s="137"/>
      <c r="V1716" s="137"/>
      <c r="W1716" s="137"/>
      <c r="X1716" s="137" t="s">
        <v>20</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137"/>
      <c r="AZ1716" s="137"/>
      <c r="BA1716" s="137"/>
      <c r="BB1716" s="137"/>
      <c r="BC1716" s="137"/>
      <c r="BD1716" s="137"/>
      <c r="BE1716" s="137"/>
      <c r="BF1716" s="137"/>
      <c r="BG1716" s="137"/>
      <c r="BH1716" s="137"/>
      <c r="BI1716" s="137"/>
      <c r="BJ1716" s="137"/>
      <c r="BK1716" s="98">
        <v>33235.39</v>
      </c>
      <c r="BL1716" s="192"/>
      <c r="BM1716" s="202"/>
      <c r="BN1716" s="211"/>
      <c r="BO1716" s="202" t="s">
        <v>26</v>
      </c>
    </row>
    <row r="1717" spans="1:67" x14ac:dyDescent="0.25">
      <c r="A1717" s="209"/>
      <c r="B1717" s="210"/>
      <c r="C1717" s="139"/>
      <c r="D1717" s="238"/>
      <c r="E1717" s="239"/>
      <c r="F1717" s="78" t="s">
        <v>573</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137"/>
      <c r="AZ1717" s="137"/>
      <c r="BA1717" s="137"/>
      <c r="BB1717" s="137"/>
      <c r="BC1717" s="137"/>
      <c r="BD1717" s="137"/>
      <c r="BE1717" s="137"/>
      <c r="BF1717" s="137"/>
      <c r="BG1717" s="137"/>
      <c r="BH1717" s="137"/>
      <c r="BI1717" s="137"/>
      <c r="BJ1717" s="137"/>
      <c r="BK1717" s="98">
        <v>60530.04</v>
      </c>
      <c r="BL1717" s="192"/>
      <c r="BM1717" s="202"/>
      <c r="BN1717" s="211"/>
      <c r="BO1717" s="202" t="s">
        <v>23</v>
      </c>
    </row>
    <row r="1718" spans="1:67" x14ac:dyDescent="0.25">
      <c r="A1718" s="66"/>
      <c r="B1718" s="16" t="s">
        <v>132</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107"/>
      <c r="AZ1718" s="107"/>
      <c r="BA1718" s="107"/>
      <c r="BB1718" s="107"/>
      <c r="BC1718" s="107"/>
      <c r="BD1718" s="107"/>
      <c r="BE1718" s="107"/>
      <c r="BF1718" s="107"/>
      <c r="BG1718" s="107"/>
      <c r="BH1718" s="107"/>
      <c r="BI1718" s="107"/>
      <c r="BJ1718" s="107"/>
      <c r="BK1718" s="94">
        <f>SUM(BK1708:BK1717)</f>
        <v>1364765.25</v>
      </c>
      <c r="BL1718" s="193">
        <f>BK1718/E1708</f>
        <v>1</v>
      </c>
      <c r="BM1718" s="202"/>
      <c r="BN1718" s="211"/>
      <c r="BO1718" s="202"/>
    </row>
    <row r="1719" spans="1:67" x14ac:dyDescent="0.25">
      <c r="A1719" s="339">
        <v>197</v>
      </c>
      <c r="B1719" s="342" t="s">
        <v>1616</v>
      </c>
      <c r="C1719" s="359" t="s">
        <v>342</v>
      </c>
      <c r="D1719" s="509" t="s">
        <v>591</v>
      </c>
      <c r="E1719" s="416">
        <v>1052526.2482000003</v>
      </c>
      <c r="F1719" s="8" t="s">
        <v>1189</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6"/>
      <c r="AZ1719" s="96"/>
      <c r="BA1719" s="96"/>
      <c r="BB1719" s="96"/>
      <c r="BC1719" s="96"/>
      <c r="BD1719" s="96"/>
      <c r="BE1719" s="96"/>
      <c r="BF1719" s="96"/>
      <c r="BG1719" s="96"/>
      <c r="BH1719" s="96"/>
      <c r="BI1719" s="96"/>
      <c r="BJ1719" s="96"/>
      <c r="BK1719" s="98">
        <v>351099.3</v>
      </c>
      <c r="BL1719" s="192"/>
      <c r="BM1719" s="202"/>
      <c r="BN1719" s="211"/>
      <c r="BO1719" s="202"/>
    </row>
    <row r="1720" spans="1:67" x14ac:dyDescent="0.25">
      <c r="A1720" s="340"/>
      <c r="B1720" s="343"/>
      <c r="C1720" s="360"/>
      <c r="D1720" s="498"/>
      <c r="E1720" s="417"/>
      <c r="F1720" s="78" t="s">
        <v>1190</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6"/>
      <c r="AZ1720" s="96"/>
      <c r="BA1720" s="96"/>
      <c r="BB1720" s="96"/>
      <c r="BC1720" s="96"/>
      <c r="BD1720" s="96"/>
      <c r="BE1720" s="96"/>
      <c r="BF1720" s="96"/>
      <c r="BG1720" s="96"/>
      <c r="BH1720" s="96"/>
      <c r="BI1720" s="96"/>
      <c r="BJ1720" s="96"/>
      <c r="BK1720" s="98">
        <v>165487.43</v>
      </c>
      <c r="BL1720" s="192"/>
      <c r="BM1720" s="202">
        <v>5</v>
      </c>
      <c r="BN1720" s="211">
        <v>348642.56</v>
      </c>
      <c r="BO1720" s="202"/>
    </row>
    <row r="1721" spans="1:67" x14ac:dyDescent="0.25">
      <c r="A1721" s="340"/>
      <c r="B1721" s="343"/>
      <c r="C1721" s="360"/>
      <c r="D1721" s="498"/>
      <c r="E1721" s="417"/>
      <c r="F1721" s="78" t="s">
        <v>1212</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137"/>
      <c r="AZ1721" s="137"/>
      <c r="BA1721" s="137"/>
      <c r="BB1721" s="137"/>
      <c r="BC1721" s="137"/>
      <c r="BD1721" s="137"/>
      <c r="BE1721" s="137"/>
      <c r="BF1721" s="137"/>
      <c r="BG1721" s="137"/>
      <c r="BH1721" s="137"/>
      <c r="BI1721" s="137"/>
      <c r="BJ1721" s="137"/>
      <c r="BK1721" s="98">
        <v>287685.63</v>
      </c>
      <c r="BL1721" s="192"/>
      <c r="BM1721" s="202">
        <v>5</v>
      </c>
      <c r="BN1721" s="211">
        <v>287685</v>
      </c>
      <c r="BO1721" s="202"/>
    </row>
    <row r="1722" spans="1:67" x14ac:dyDescent="0.25">
      <c r="A1722" s="340"/>
      <c r="B1722" s="343"/>
      <c r="C1722" s="360"/>
      <c r="D1722" s="498"/>
      <c r="E1722" s="417"/>
      <c r="F1722" s="78" t="s">
        <v>595</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6"/>
      <c r="AZ1722" s="96"/>
      <c r="BA1722" s="96"/>
      <c r="BB1722" s="96"/>
      <c r="BC1722" s="96"/>
      <c r="BD1722" s="96"/>
      <c r="BE1722" s="96"/>
      <c r="BF1722" s="96"/>
      <c r="BG1722" s="96"/>
      <c r="BH1722" s="96"/>
      <c r="BI1722" s="96"/>
      <c r="BJ1722" s="96"/>
      <c r="BK1722" s="98">
        <v>10368.450000000001</v>
      </c>
      <c r="BL1722" s="192"/>
      <c r="BM1722" s="202"/>
      <c r="BN1722" s="211"/>
      <c r="BO1722" s="202"/>
    </row>
    <row r="1723" spans="1:67" x14ac:dyDescent="0.25">
      <c r="A1723" s="209"/>
      <c r="B1723" s="343"/>
      <c r="C1723" s="360"/>
      <c r="D1723" s="498"/>
      <c r="E1723" s="417"/>
      <c r="F1723" s="78" t="s">
        <v>1324</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6"/>
      <c r="AZ1723" s="96"/>
      <c r="BA1723" s="96"/>
      <c r="BB1723" s="96"/>
      <c r="BC1723" s="96"/>
      <c r="BD1723" s="96"/>
      <c r="BE1723" s="96"/>
      <c r="BF1723" s="96"/>
      <c r="BG1723" s="96"/>
      <c r="BH1723" s="96"/>
      <c r="BI1723" s="96"/>
      <c r="BJ1723" s="96"/>
      <c r="BK1723" s="98">
        <v>103437.9</v>
      </c>
      <c r="BL1723" s="192"/>
      <c r="BM1723" s="202">
        <v>1</v>
      </c>
      <c r="BN1723" s="211">
        <v>82743</v>
      </c>
      <c r="BO1723" s="202"/>
    </row>
    <row r="1724" spans="1:67" x14ac:dyDescent="0.25">
      <c r="A1724" s="209"/>
      <c r="B1724" s="343"/>
      <c r="C1724" s="360"/>
      <c r="D1724" s="498"/>
      <c r="E1724" s="417"/>
      <c r="F1724" s="78" t="s">
        <v>1810</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6"/>
      <c r="AZ1724" s="96"/>
      <c r="BA1724" s="96"/>
      <c r="BB1724" s="96"/>
      <c r="BC1724" s="96"/>
      <c r="BD1724" s="96"/>
      <c r="BE1724" s="96"/>
      <c r="BF1724" s="96"/>
      <c r="BG1724" s="96"/>
      <c r="BH1724" s="96"/>
      <c r="BI1724" s="96"/>
      <c r="BJ1724" s="96"/>
      <c r="BK1724" s="98">
        <v>10343.200000000001</v>
      </c>
      <c r="BL1724" s="192"/>
      <c r="BM1724" s="202"/>
      <c r="BN1724" s="211"/>
      <c r="BO1724" s="202"/>
    </row>
    <row r="1725" spans="1:67" x14ac:dyDescent="0.25">
      <c r="A1725" s="209"/>
      <c r="B1725" s="344"/>
      <c r="C1725" s="361"/>
      <c r="D1725" s="499"/>
      <c r="E1725" s="418"/>
      <c r="F1725" s="78" t="s">
        <v>1617</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6"/>
      <c r="AZ1725" s="96"/>
      <c r="BA1725" s="96"/>
      <c r="BB1725" s="96"/>
      <c r="BC1725" s="96"/>
      <c r="BD1725" s="96"/>
      <c r="BE1725" s="96"/>
      <c r="BF1725" s="96"/>
      <c r="BG1725" s="96"/>
      <c r="BH1725" s="96"/>
      <c r="BI1725" s="96"/>
      <c r="BJ1725" s="96"/>
      <c r="BK1725" s="98">
        <v>124104.34</v>
      </c>
      <c r="BL1725" s="192"/>
      <c r="BM1725" s="202"/>
      <c r="BN1725" s="211"/>
      <c r="BO1725" s="202"/>
    </row>
    <row r="1726" spans="1:67" x14ac:dyDescent="0.25">
      <c r="A1726" s="68"/>
      <c r="B1726" s="21" t="s">
        <v>132</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107"/>
      <c r="AZ1726" s="107"/>
      <c r="BA1726" s="107"/>
      <c r="BB1726" s="107"/>
      <c r="BC1726" s="107"/>
      <c r="BD1726" s="107"/>
      <c r="BE1726" s="107"/>
      <c r="BF1726" s="107"/>
      <c r="BG1726" s="107"/>
      <c r="BH1726" s="107"/>
      <c r="BI1726" s="107"/>
      <c r="BJ1726" s="107"/>
      <c r="BK1726" s="94">
        <f>SUM(BK1719:BK1725)</f>
        <v>1052526.25</v>
      </c>
      <c r="BL1726" s="193">
        <f>BK1726/E1719</f>
        <v>1.0000000017101709</v>
      </c>
      <c r="BM1726" s="202"/>
      <c r="BN1726" s="211"/>
      <c r="BO1726" s="202"/>
    </row>
    <row r="1727" spans="1:67" x14ac:dyDescent="0.25">
      <c r="A1727" s="339">
        <v>198</v>
      </c>
      <c r="B1727" s="342" t="s">
        <v>1618</v>
      </c>
      <c r="C1727" s="359" t="s">
        <v>342</v>
      </c>
      <c r="D1727" s="371" t="s">
        <v>574</v>
      </c>
      <c r="E1727" s="365">
        <v>1846243.31</v>
      </c>
      <c r="F1727" s="7" t="s">
        <v>1180</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6"/>
      <c r="AZ1727" s="96"/>
      <c r="BA1727" s="96"/>
      <c r="BB1727" s="96"/>
      <c r="BC1727" s="96"/>
      <c r="BD1727" s="96"/>
      <c r="BE1727" s="96"/>
      <c r="BF1727" s="96"/>
      <c r="BG1727" s="96"/>
      <c r="BH1727" s="96"/>
      <c r="BI1727" s="96"/>
      <c r="BJ1727" s="96"/>
      <c r="BK1727" s="98">
        <v>626859</v>
      </c>
      <c r="BL1727" s="192"/>
      <c r="BM1727" s="202">
        <v>13</v>
      </c>
      <c r="BN1727" s="211">
        <v>625477</v>
      </c>
      <c r="BO1727" s="202"/>
    </row>
    <row r="1728" spans="1:67" x14ac:dyDescent="0.25">
      <c r="A1728" s="340"/>
      <c r="B1728" s="343"/>
      <c r="C1728" s="360"/>
      <c r="D1728" s="360"/>
      <c r="E1728" s="366"/>
      <c r="F1728" s="7" t="s">
        <v>1182</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6"/>
      <c r="AZ1728" s="96"/>
      <c r="BA1728" s="96"/>
      <c r="BB1728" s="96"/>
      <c r="BC1728" s="96"/>
      <c r="BD1728" s="96"/>
      <c r="BE1728" s="96"/>
      <c r="BF1728" s="96"/>
      <c r="BG1728" s="96"/>
      <c r="BH1728" s="96"/>
      <c r="BI1728" s="96"/>
      <c r="BJ1728" s="96"/>
      <c r="BK1728" s="98">
        <v>472095</v>
      </c>
      <c r="BL1728" s="192"/>
      <c r="BM1728" s="202">
        <v>7</v>
      </c>
      <c r="BN1728" s="211">
        <v>401973</v>
      </c>
      <c r="BO1728" s="202" t="s">
        <v>100</v>
      </c>
    </row>
    <row r="1729" spans="1:67" x14ac:dyDescent="0.25">
      <c r="A1729" s="340"/>
      <c r="B1729" s="343"/>
      <c r="C1729" s="360"/>
      <c r="D1729" s="360"/>
      <c r="E1729" s="366"/>
      <c r="F1729" s="7" t="s">
        <v>1183</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6"/>
      <c r="AZ1729" s="96"/>
      <c r="BA1729" s="96"/>
      <c r="BB1729" s="96"/>
      <c r="BC1729" s="96"/>
      <c r="BD1729" s="96"/>
      <c r="BE1729" s="96"/>
      <c r="BF1729" s="96"/>
      <c r="BG1729" s="96"/>
      <c r="BH1729" s="96"/>
      <c r="BI1729" s="96"/>
      <c r="BJ1729" s="96"/>
      <c r="BK1729" s="98">
        <v>495262</v>
      </c>
      <c r="BL1729" s="192"/>
      <c r="BM1729" s="202">
        <v>6</v>
      </c>
      <c r="BN1729" s="211">
        <v>418197</v>
      </c>
      <c r="BO1729" s="202" t="s">
        <v>101</v>
      </c>
    </row>
    <row r="1730" spans="1:67" x14ac:dyDescent="0.25">
      <c r="A1730" s="341"/>
      <c r="B1730" s="344"/>
      <c r="C1730" s="361"/>
      <c r="D1730" s="361"/>
      <c r="E1730" s="367"/>
      <c r="F1730" s="7" t="s">
        <v>1184</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6"/>
      <c r="AZ1730" s="96"/>
      <c r="BA1730" s="96"/>
      <c r="BB1730" s="96"/>
      <c r="BC1730" s="96"/>
      <c r="BD1730" s="96"/>
      <c r="BE1730" s="96"/>
      <c r="BF1730" s="96"/>
      <c r="BG1730" s="96"/>
      <c r="BH1730" s="96"/>
      <c r="BI1730" s="96"/>
      <c r="BJ1730" s="96"/>
      <c r="BK1730" s="98">
        <v>33701</v>
      </c>
      <c r="BL1730" s="192"/>
      <c r="BM1730" s="202"/>
      <c r="BN1730" s="211"/>
      <c r="BO1730" s="202" t="s">
        <v>919</v>
      </c>
    </row>
    <row r="1731" spans="1:67" x14ac:dyDescent="0.25">
      <c r="A1731" s="209"/>
      <c r="B1731" s="272"/>
      <c r="C1731" s="30"/>
      <c r="D1731" s="216"/>
      <c r="E1731" s="217"/>
      <c r="F1731" s="77" t="s">
        <v>1185</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6"/>
      <c r="AZ1731" s="96"/>
      <c r="BA1731" s="96"/>
      <c r="BB1731" s="96"/>
      <c r="BC1731" s="96"/>
      <c r="BD1731" s="96"/>
      <c r="BE1731" s="96"/>
      <c r="BF1731" s="96"/>
      <c r="BG1731" s="96"/>
      <c r="BH1731" s="96"/>
      <c r="BI1731" s="96"/>
      <c r="BJ1731" s="96"/>
      <c r="BK1731" s="98">
        <v>51285</v>
      </c>
      <c r="BL1731" s="192"/>
      <c r="BM1731" s="202"/>
      <c r="BN1731" s="211"/>
      <c r="BO1731" s="202"/>
    </row>
    <row r="1732" spans="1:67" x14ac:dyDescent="0.25">
      <c r="A1732" s="209"/>
      <c r="B1732" s="272"/>
      <c r="C1732" s="30"/>
      <c r="D1732" s="216"/>
      <c r="E1732" s="217"/>
      <c r="F1732" s="77" t="s">
        <v>1238</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6"/>
      <c r="AZ1732" s="96"/>
      <c r="BA1732" s="96"/>
      <c r="BB1732" s="96"/>
      <c r="BC1732" s="96"/>
      <c r="BD1732" s="96"/>
      <c r="BE1732" s="96"/>
      <c r="BF1732" s="96"/>
      <c r="BG1732" s="96"/>
      <c r="BH1732" s="96"/>
      <c r="BI1732" s="96"/>
      <c r="BJ1732" s="96"/>
      <c r="BK1732" s="98">
        <v>39562</v>
      </c>
      <c r="BL1732" s="192"/>
      <c r="BM1732" s="202"/>
      <c r="BN1732" s="211"/>
      <c r="BO1732" s="202"/>
    </row>
    <row r="1733" spans="1:67" x14ac:dyDescent="0.25">
      <c r="A1733" s="209"/>
      <c r="B1733" s="272"/>
      <c r="C1733" s="30"/>
      <c r="D1733" s="216"/>
      <c r="E1733" s="217"/>
      <c r="F1733" s="77" t="s">
        <v>1198</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6"/>
      <c r="AZ1733" s="96"/>
      <c r="BA1733" s="96"/>
      <c r="BB1733" s="96"/>
      <c r="BC1733" s="96"/>
      <c r="BD1733" s="96"/>
      <c r="BE1733" s="96"/>
      <c r="BF1733" s="96"/>
      <c r="BG1733" s="96"/>
      <c r="BH1733" s="96"/>
      <c r="BI1733" s="96"/>
      <c r="BJ1733" s="96"/>
      <c r="BK1733" s="98">
        <v>105500</v>
      </c>
      <c r="BL1733" s="192"/>
      <c r="BM1733" s="202"/>
      <c r="BN1733" s="211"/>
      <c r="BO1733" s="202"/>
    </row>
    <row r="1734" spans="1:67" x14ac:dyDescent="0.25">
      <c r="A1734" s="209"/>
      <c r="B1734" s="272"/>
      <c r="C1734" s="30"/>
      <c r="D1734" s="216"/>
      <c r="E1734" s="217"/>
      <c r="F1734" s="77" t="s">
        <v>1316</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6"/>
      <c r="AZ1734" s="96"/>
      <c r="BA1734" s="96"/>
      <c r="BB1734" s="96"/>
      <c r="BC1734" s="96"/>
      <c r="BD1734" s="96"/>
      <c r="BE1734" s="96"/>
      <c r="BF1734" s="96"/>
      <c r="BG1734" s="96"/>
      <c r="BH1734" s="96"/>
      <c r="BI1734" s="96"/>
      <c r="BJ1734" s="96"/>
      <c r="BK1734" s="98">
        <v>21979</v>
      </c>
      <c r="BL1734" s="192"/>
      <c r="BM1734" s="202">
        <v>1</v>
      </c>
      <c r="BN1734" s="211">
        <v>20970.68</v>
      </c>
      <c r="BO1734" s="202"/>
    </row>
    <row r="1735" spans="1:67" x14ac:dyDescent="0.25">
      <c r="A1735" s="69"/>
      <c r="B1735" s="32" t="s">
        <v>132</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107"/>
      <c r="AZ1735" s="107"/>
      <c r="BA1735" s="107"/>
      <c r="BB1735" s="107"/>
      <c r="BC1735" s="107"/>
      <c r="BD1735" s="107"/>
      <c r="BE1735" s="107"/>
      <c r="BF1735" s="107"/>
      <c r="BG1735" s="107"/>
      <c r="BH1735" s="107"/>
      <c r="BI1735" s="107"/>
      <c r="BJ1735" s="107"/>
      <c r="BK1735" s="94">
        <f>SUM(BK1727:BK1734)</f>
        <v>1846243</v>
      </c>
      <c r="BL1735" s="193">
        <f>BK1735/E1727</f>
        <v>0.99999983209147003</v>
      </c>
      <c r="BM1735" s="202"/>
      <c r="BN1735" s="211"/>
      <c r="BO1735" s="202"/>
    </row>
    <row r="1736" spans="1:67" x14ac:dyDescent="0.25">
      <c r="A1736" s="339">
        <v>199</v>
      </c>
      <c r="B1736" s="342" t="s">
        <v>1619</v>
      </c>
      <c r="C1736" s="359" t="s">
        <v>342</v>
      </c>
      <c r="D1736" s="371" t="s">
        <v>575</v>
      </c>
      <c r="E1736" s="365">
        <v>2231578.5099999998</v>
      </c>
      <c r="F1736" s="7" t="s">
        <v>1316</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6"/>
      <c r="AZ1736" s="96"/>
      <c r="BA1736" s="96"/>
      <c r="BB1736" s="96"/>
      <c r="BC1736" s="96"/>
      <c r="BD1736" s="96"/>
      <c r="BE1736" s="96"/>
      <c r="BF1736" s="96"/>
      <c r="BG1736" s="96"/>
      <c r="BH1736" s="96"/>
      <c r="BI1736" s="96"/>
      <c r="BJ1736" s="96"/>
      <c r="BK1736" s="98">
        <v>1106680.28</v>
      </c>
      <c r="BL1736" s="192"/>
      <c r="BM1736" s="202">
        <v>11</v>
      </c>
      <c r="BN1736" s="211">
        <v>1104655</v>
      </c>
      <c r="BO1736" s="202"/>
    </row>
    <row r="1737" spans="1:67" x14ac:dyDescent="0.25">
      <c r="A1737" s="340"/>
      <c r="B1737" s="343"/>
      <c r="C1737" s="360"/>
      <c r="D1737" s="360"/>
      <c r="E1737" s="366"/>
      <c r="F1737" s="7" t="s">
        <v>1185</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6"/>
      <c r="AZ1737" s="96"/>
      <c r="BA1737" s="96"/>
      <c r="BB1737" s="96"/>
      <c r="BC1737" s="96"/>
      <c r="BD1737" s="96"/>
      <c r="BE1737" s="96"/>
      <c r="BF1737" s="96"/>
      <c r="BG1737" s="96"/>
      <c r="BH1737" s="96"/>
      <c r="BI1737" s="96"/>
      <c r="BJ1737" s="96"/>
      <c r="BK1737" s="98">
        <v>152561.82999999999</v>
      </c>
      <c r="BL1737" s="192"/>
      <c r="BM1737" s="202">
        <v>3</v>
      </c>
      <c r="BN1737" s="211">
        <v>120000</v>
      </c>
      <c r="BO1737" s="202"/>
    </row>
    <row r="1738" spans="1:67" x14ac:dyDescent="0.25">
      <c r="A1738" s="340"/>
      <c r="B1738" s="343"/>
      <c r="C1738" s="360"/>
      <c r="D1738" s="360"/>
      <c r="E1738" s="366"/>
      <c r="F1738" s="7" t="s">
        <v>1183</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6"/>
      <c r="AZ1738" s="96"/>
      <c r="BA1738" s="96"/>
      <c r="BB1738" s="96"/>
      <c r="BC1738" s="96"/>
      <c r="BD1738" s="96"/>
      <c r="BE1738" s="96"/>
      <c r="BF1738" s="96"/>
      <c r="BG1738" s="96"/>
      <c r="BH1738" s="96"/>
      <c r="BI1738" s="96"/>
      <c r="BJ1738" s="96"/>
      <c r="BK1738" s="98">
        <v>200000</v>
      </c>
      <c r="BL1738" s="192"/>
      <c r="BM1738" s="202">
        <v>2</v>
      </c>
      <c r="BN1738" s="211">
        <v>199627</v>
      </c>
      <c r="BO1738" s="202"/>
    </row>
    <row r="1739" spans="1:67" x14ac:dyDescent="0.25">
      <c r="A1739" s="341"/>
      <c r="B1739" s="344"/>
      <c r="C1739" s="361"/>
      <c r="D1739" s="361"/>
      <c r="E1739" s="367"/>
      <c r="F1739" s="7" t="s">
        <v>1180</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6"/>
      <c r="AZ1739" s="96"/>
      <c r="BA1739" s="96"/>
      <c r="BB1739" s="96"/>
      <c r="BC1739" s="96"/>
      <c r="BD1739" s="96"/>
      <c r="BE1739" s="96"/>
      <c r="BF1739" s="96"/>
      <c r="BG1739" s="96"/>
      <c r="BH1739" s="96"/>
      <c r="BI1739" s="96"/>
      <c r="BJ1739" s="96"/>
      <c r="BK1739" s="98">
        <v>510000</v>
      </c>
      <c r="BL1739" s="192"/>
      <c r="BM1739" s="202">
        <v>3</v>
      </c>
      <c r="BN1739" s="211">
        <v>507785</v>
      </c>
      <c r="BO1739" s="202" t="s">
        <v>182</v>
      </c>
    </row>
    <row r="1740" spans="1:67" x14ac:dyDescent="0.25">
      <c r="A1740" s="209"/>
      <c r="B1740" s="210"/>
      <c r="C1740" s="139"/>
      <c r="D1740" s="216"/>
      <c r="E1740" s="217"/>
      <c r="F1740" s="77" t="s">
        <v>1092</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6"/>
      <c r="AZ1740" s="96"/>
      <c r="BA1740" s="96"/>
      <c r="BB1740" s="96"/>
      <c r="BC1740" s="96"/>
      <c r="BD1740" s="96"/>
      <c r="BE1740" s="96"/>
      <c r="BF1740" s="96"/>
      <c r="BG1740" s="96"/>
      <c r="BH1740" s="96"/>
      <c r="BI1740" s="96"/>
      <c r="BJ1740" s="96"/>
      <c r="BK1740" s="98">
        <v>120000</v>
      </c>
      <c r="BL1740" s="192"/>
      <c r="BM1740" s="202"/>
      <c r="BN1740" s="211"/>
      <c r="BO1740" s="202"/>
    </row>
    <row r="1741" spans="1:67" x14ac:dyDescent="0.25">
      <c r="A1741" s="209"/>
      <c r="B1741" s="210"/>
      <c r="C1741" s="139"/>
      <c r="D1741" s="216"/>
      <c r="E1741" s="217"/>
      <c r="F1741" s="77" t="s">
        <v>1276</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6"/>
      <c r="AZ1741" s="96"/>
      <c r="BA1741" s="96"/>
      <c r="BB1741" s="96"/>
      <c r="BC1741" s="96"/>
      <c r="BD1741" s="96"/>
      <c r="BE1741" s="96"/>
      <c r="BF1741" s="96"/>
      <c r="BG1741" s="96"/>
      <c r="BH1741" s="96"/>
      <c r="BI1741" s="96"/>
      <c r="BJ1741" s="96"/>
      <c r="BK1741" s="98">
        <v>22336.400000000001</v>
      </c>
      <c r="BL1741" s="192"/>
      <c r="BM1741" s="202"/>
      <c r="BN1741" s="211"/>
      <c r="BO1741" s="202"/>
    </row>
    <row r="1742" spans="1:67" x14ac:dyDescent="0.25">
      <c r="A1742" s="209"/>
      <c r="B1742" s="210"/>
      <c r="C1742" s="139"/>
      <c r="D1742" s="216"/>
      <c r="E1742" s="217"/>
      <c r="F1742" s="77" t="s">
        <v>1143</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6"/>
      <c r="AZ1742" s="96"/>
      <c r="BA1742" s="96"/>
      <c r="BB1742" s="96"/>
      <c r="BC1742" s="96"/>
      <c r="BD1742" s="96"/>
      <c r="BE1742" s="96"/>
      <c r="BF1742" s="96"/>
      <c r="BG1742" s="96"/>
      <c r="BH1742" s="96"/>
      <c r="BI1742" s="96"/>
      <c r="BJ1742" s="96"/>
      <c r="BK1742" s="98">
        <v>20000</v>
      </c>
      <c r="BL1742" s="192"/>
      <c r="BM1742" s="202"/>
      <c r="BN1742" s="211"/>
      <c r="BO1742" s="202"/>
    </row>
    <row r="1743" spans="1:67" x14ac:dyDescent="0.25">
      <c r="A1743" s="209"/>
      <c r="B1743" s="210"/>
      <c r="C1743" s="139"/>
      <c r="D1743" s="216"/>
      <c r="E1743" s="217"/>
      <c r="F1743" s="77" t="s">
        <v>1120</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6"/>
      <c r="AZ1743" s="96"/>
      <c r="BA1743" s="96"/>
      <c r="BB1743" s="96"/>
      <c r="BC1743" s="96"/>
      <c r="BD1743" s="96"/>
      <c r="BE1743" s="96"/>
      <c r="BF1743" s="96"/>
      <c r="BG1743" s="96"/>
      <c r="BH1743" s="96"/>
      <c r="BI1743" s="96"/>
      <c r="BJ1743" s="96"/>
      <c r="BK1743" s="98">
        <v>100000</v>
      </c>
      <c r="BL1743" s="192"/>
      <c r="BM1743" s="202"/>
      <c r="BN1743" s="211"/>
      <c r="BO1743" s="202"/>
    </row>
    <row r="1744" spans="1:67" x14ac:dyDescent="0.25">
      <c r="A1744" s="69"/>
      <c r="B1744" s="23" t="s">
        <v>132</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107"/>
      <c r="AZ1744" s="107"/>
      <c r="BA1744" s="107"/>
      <c r="BB1744" s="107"/>
      <c r="BC1744" s="107"/>
      <c r="BD1744" s="107"/>
      <c r="BE1744" s="107"/>
      <c r="BF1744" s="107"/>
      <c r="BG1744" s="107"/>
      <c r="BH1744" s="107"/>
      <c r="BI1744" s="107"/>
      <c r="BJ1744" s="107"/>
      <c r="BK1744" s="94">
        <f>SUM(BK1736:BK1743)</f>
        <v>2231578.5100000002</v>
      </c>
      <c r="BL1744" s="193">
        <f>BK1744/E1736</f>
        <v>1.0000000000000002</v>
      </c>
      <c r="BM1744" s="202"/>
      <c r="BN1744" s="211"/>
      <c r="BO1744" s="202"/>
    </row>
    <row r="1745" spans="1:67" x14ac:dyDescent="0.25">
      <c r="A1745" s="339">
        <v>200</v>
      </c>
      <c r="B1745" s="342" t="s">
        <v>1625</v>
      </c>
      <c r="C1745" s="359" t="s">
        <v>1626</v>
      </c>
      <c r="D1745" s="371" t="s">
        <v>576</v>
      </c>
      <c r="E1745" s="365">
        <v>2835012.2800000003</v>
      </c>
      <c r="F1745" s="7" t="s">
        <v>1620</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6"/>
      <c r="AZ1745" s="96"/>
      <c r="BA1745" s="96"/>
      <c r="BB1745" s="96"/>
      <c r="BC1745" s="96"/>
      <c r="BD1745" s="96"/>
      <c r="BE1745" s="96"/>
      <c r="BF1745" s="96"/>
      <c r="BG1745" s="96"/>
      <c r="BH1745" s="96"/>
      <c r="BI1745" s="96"/>
      <c r="BJ1745" s="96"/>
      <c r="BK1745" s="98">
        <v>309901</v>
      </c>
      <c r="BL1745" s="192"/>
      <c r="BM1745" s="202">
        <v>2</v>
      </c>
      <c r="BN1745" s="211">
        <v>299901</v>
      </c>
      <c r="BO1745" s="202"/>
    </row>
    <row r="1746" spans="1:67" x14ac:dyDescent="0.25">
      <c r="A1746" s="340"/>
      <c r="B1746" s="343"/>
      <c r="C1746" s="360"/>
      <c r="D1746" s="375"/>
      <c r="E1746" s="366"/>
      <c r="F1746" s="7" t="s">
        <v>1621</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6"/>
      <c r="AZ1746" s="96"/>
      <c r="BA1746" s="96"/>
      <c r="BB1746" s="96"/>
      <c r="BC1746" s="96"/>
      <c r="BD1746" s="96"/>
      <c r="BE1746" s="96"/>
      <c r="BF1746" s="96"/>
      <c r="BG1746" s="96"/>
      <c r="BH1746" s="96"/>
      <c r="BI1746" s="96"/>
      <c r="BJ1746" s="96"/>
      <c r="BK1746" s="98">
        <v>905782</v>
      </c>
      <c r="BL1746" s="192"/>
      <c r="BM1746" s="202">
        <v>5</v>
      </c>
      <c r="BN1746" s="211">
        <v>645782</v>
      </c>
      <c r="BO1746" s="202"/>
    </row>
    <row r="1747" spans="1:67" x14ac:dyDescent="0.25">
      <c r="A1747" s="340"/>
      <c r="B1747" s="343"/>
      <c r="C1747" s="360"/>
      <c r="D1747" s="375"/>
      <c r="E1747" s="366"/>
      <c r="F1747" s="7" t="s">
        <v>1622</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6"/>
      <c r="AZ1747" s="96"/>
      <c r="BA1747" s="96"/>
      <c r="BB1747" s="96"/>
      <c r="BC1747" s="96"/>
      <c r="BD1747" s="96"/>
      <c r="BE1747" s="96"/>
      <c r="BF1747" s="96"/>
      <c r="BG1747" s="96"/>
      <c r="BH1747" s="96"/>
      <c r="BI1747" s="96"/>
      <c r="BJ1747" s="96"/>
      <c r="BK1747" s="98">
        <v>379898</v>
      </c>
      <c r="BL1747" s="192"/>
      <c r="BM1747" s="202">
        <v>1</v>
      </c>
      <c r="BN1747" s="211">
        <v>129898</v>
      </c>
      <c r="BO1747" s="202"/>
    </row>
    <row r="1748" spans="1:67" x14ac:dyDescent="0.25">
      <c r="A1748" s="340"/>
      <c r="B1748" s="343"/>
      <c r="C1748" s="360"/>
      <c r="D1748" s="375"/>
      <c r="E1748" s="366"/>
      <c r="F1748" s="7" t="s">
        <v>1623</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6"/>
      <c r="AZ1748" s="96"/>
      <c r="BA1748" s="96"/>
      <c r="BB1748" s="96"/>
      <c r="BC1748" s="96"/>
      <c r="BD1748" s="96"/>
      <c r="BE1748" s="96"/>
      <c r="BF1748" s="96"/>
      <c r="BG1748" s="96"/>
      <c r="BH1748" s="96"/>
      <c r="BI1748" s="96"/>
      <c r="BJ1748" s="96"/>
      <c r="BK1748" s="98">
        <v>30000</v>
      </c>
      <c r="BL1748" s="192"/>
      <c r="BM1748" s="202"/>
      <c r="BN1748" s="211"/>
      <c r="BO1748" s="202"/>
    </row>
    <row r="1749" spans="1:67" x14ac:dyDescent="0.25">
      <c r="A1749" s="340"/>
      <c r="B1749" s="343"/>
      <c r="C1749" s="360"/>
      <c r="D1749" s="375"/>
      <c r="E1749" s="366"/>
      <c r="F1749" s="7" t="s">
        <v>1624</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6"/>
      <c r="AZ1749" s="96"/>
      <c r="BA1749" s="96"/>
      <c r="BB1749" s="96"/>
      <c r="BC1749" s="96"/>
      <c r="BD1749" s="96"/>
      <c r="BE1749" s="96"/>
      <c r="BF1749" s="96"/>
      <c r="BG1749" s="96"/>
      <c r="BH1749" s="96"/>
      <c r="BI1749" s="96"/>
      <c r="BJ1749" s="96"/>
      <c r="BK1749" s="98">
        <v>371149</v>
      </c>
      <c r="BL1749" s="192"/>
      <c r="BM1749" s="202"/>
      <c r="BN1749" s="211"/>
      <c r="BO1749" s="202" t="s">
        <v>1034</v>
      </c>
    </row>
    <row r="1750" spans="1:67" x14ac:dyDescent="0.25">
      <c r="A1750" s="340"/>
      <c r="B1750" s="343"/>
      <c r="C1750" s="360"/>
      <c r="D1750" s="375"/>
      <c r="E1750" s="366"/>
      <c r="F1750" s="7" t="s">
        <v>1627</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6"/>
      <c r="AZ1750" s="96"/>
      <c r="BA1750" s="96"/>
      <c r="BB1750" s="96"/>
      <c r="BC1750" s="96"/>
      <c r="BD1750" s="96"/>
      <c r="BE1750" s="96"/>
      <c r="BF1750" s="96"/>
      <c r="BG1750" s="96"/>
      <c r="BH1750" s="96"/>
      <c r="BI1750" s="96"/>
      <c r="BJ1750" s="96"/>
      <c r="BK1750" s="98">
        <v>45000</v>
      </c>
      <c r="BL1750" s="192"/>
      <c r="BM1750" s="202">
        <v>1</v>
      </c>
      <c r="BN1750" s="211">
        <v>99980</v>
      </c>
      <c r="BO1750" s="202" t="s">
        <v>835</v>
      </c>
    </row>
    <row r="1751" spans="1:67" x14ac:dyDescent="0.25">
      <c r="A1751" s="340"/>
      <c r="B1751" s="343"/>
      <c r="C1751" s="360"/>
      <c r="D1751" s="375"/>
      <c r="E1751" s="366"/>
      <c r="F1751" s="7" t="s">
        <v>1628</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6"/>
      <c r="AZ1751" s="96"/>
      <c r="BA1751" s="96"/>
      <c r="BB1751" s="96"/>
      <c r="BC1751" s="96"/>
      <c r="BD1751" s="96"/>
      <c r="BE1751" s="96"/>
      <c r="BF1751" s="96"/>
      <c r="BG1751" s="96"/>
      <c r="BH1751" s="96"/>
      <c r="BI1751" s="96"/>
      <c r="BJ1751" s="96"/>
      <c r="BK1751" s="98">
        <v>41372</v>
      </c>
      <c r="BL1751" s="192"/>
      <c r="BM1751" s="202">
        <v>0</v>
      </c>
      <c r="BN1751" s="211">
        <v>0</v>
      </c>
      <c r="BO1751" s="202"/>
    </row>
    <row r="1752" spans="1:67" x14ac:dyDescent="0.25">
      <c r="A1752" s="340"/>
      <c r="B1752" s="343"/>
      <c r="C1752" s="360"/>
      <c r="D1752" s="375"/>
      <c r="E1752" s="366"/>
      <c r="F1752" s="7" t="s">
        <v>1629</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6"/>
      <c r="AZ1752" s="96"/>
      <c r="BA1752" s="96"/>
      <c r="BB1752" s="96"/>
      <c r="BC1752" s="96"/>
      <c r="BD1752" s="96"/>
      <c r="BE1752" s="96"/>
      <c r="BF1752" s="96"/>
      <c r="BG1752" s="96"/>
      <c r="BH1752" s="96"/>
      <c r="BI1752" s="96"/>
      <c r="BJ1752" s="96"/>
      <c r="BK1752" s="98">
        <v>51669</v>
      </c>
      <c r="BL1752" s="192"/>
      <c r="BM1752" s="202"/>
      <c r="BN1752" s="211"/>
      <c r="BO1752" s="202" t="s">
        <v>1034</v>
      </c>
    </row>
    <row r="1753" spans="1:67" x14ac:dyDescent="0.25">
      <c r="A1753" s="340"/>
      <c r="B1753" s="343"/>
      <c r="C1753" s="360"/>
      <c r="D1753" s="375"/>
      <c r="E1753" s="366"/>
      <c r="F1753" s="7" t="s">
        <v>1630</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6"/>
      <c r="AZ1753" s="96"/>
      <c r="BA1753" s="96"/>
      <c r="BB1753" s="96"/>
      <c r="BC1753" s="96"/>
      <c r="BD1753" s="96"/>
      <c r="BE1753" s="96"/>
      <c r="BF1753" s="96"/>
      <c r="BG1753" s="96"/>
      <c r="BH1753" s="96"/>
      <c r="BI1753" s="96"/>
      <c r="BJ1753" s="96"/>
      <c r="BK1753" s="98">
        <v>10000</v>
      </c>
      <c r="BL1753" s="192"/>
      <c r="BM1753" s="202">
        <v>1</v>
      </c>
      <c r="BN1753" s="211">
        <v>44817.599999999999</v>
      </c>
      <c r="BO1753" s="202" t="s">
        <v>835</v>
      </c>
    </row>
    <row r="1754" spans="1:67" x14ac:dyDescent="0.25">
      <c r="A1754" s="340"/>
      <c r="B1754" s="343"/>
      <c r="C1754" s="360"/>
      <c r="D1754" s="375"/>
      <c r="E1754" s="366"/>
      <c r="F1754" s="7" t="s">
        <v>1631</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6"/>
      <c r="AZ1754" s="96"/>
      <c r="BA1754" s="96"/>
      <c r="BB1754" s="96"/>
      <c r="BC1754" s="96"/>
      <c r="BD1754" s="96"/>
      <c r="BE1754" s="96"/>
      <c r="BF1754" s="96"/>
      <c r="BG1754" s="96"/>
      <c r="BH1754" s="96"/>
      <c r="BI1754" s="96"/>
      <c r="BJ1754" s="96"/>
      <c r="BK1754" s="98">
        <v>12000</v>
      </c>
      <c r="BL1754" s="192"/>
      <c r="BM1754" s="202"/>
      <c r="BN1754" s="211"/>
      <c r="BO1754" s="202" t="s">
        <v>1034</v>
      </c>
    </row>
    <row r="1755" spans="1:67" x14ac:dyDescent="0.25">
      <c r="A1755" s="341"/>
      <c r="B1755" s="344"/>
      <c r="C1755" s="361"/>
      <c r="D1755" s="376"/>
      <c r="E1755" s="367"/>
      <c r="F1755" s="7" t="s">
        <v>1632</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6"/>
      <c r="AZ1755" s="96"/>
      <c r="BA1755" s="96"/>
      <c r="BB1755" s="96"/>
      <c r="BC1755" s="96"/>
      <c r="BD1755" s="96"/>
      <c r="BE1755" s="96"/>
      <c r="BF1755" s="96"/>
      <c r="BG1755" s="96"/>
      <c r="BH1755" s="96"/>
      <c r="BI1755" s="96"/>
      <c r="BJ1755" s="96"/>
      <c r="BK1755" s="98">
        <v>198964</v>
      </c>
      <c r="BL1755" s="192"/>
      <c r="BM1755" s="202">
        <v>1</v>
      </c>
      <c r="BN1755" s="211">
        <v>195812</v>
      </c>
      <c r="BO1755" s="202" t="s">
        <v>27</v>
      </c>
    </row>
    <row r="1756" spans="1:67" x14ac:dyDescent="0.25">
      <c r="A1756" s="209"/>
      <c r="B1756" s="210"/>
      <c r="C1756" s="139"/>
      <c r="D1756" s="233"/>
      <c r="E1756" s="217"/>
      <c r="F1756" s="77" t="s">
        <v>786</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6"/>
      <c r="BI1756" s="96"/>
      <c r="BJ1756" s="96"/>
      <c r="BK1756" s="98">
        <v>479278</v>
      </c>
      <c r="BL1756" s="192"/>
      <c r="BM1756" s="202"/>
      <c r="BN1756" s="211"/>
      <c r="BO1756" s="202"/>
    </row>
    <row r="1757" spans="1:67" x14ac:dyDescent="0.25">
      <c r="A1757" s="69"/>
      <c r="B1757" s="23" t="s">
        <v>132</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107"/>
      <c r="AZ1757" s="107"/>
      <c r="BA1757" s="107"/>
      <c r="BB1757" s="107"/>
      <c r="BC1757" s="107"/>
      <c r="BD1757" s="107"/>
      <c r="BE1757" s="107"/>
      <c r="BF1757" s="107"/>
      <c r="BG1757" s="107"/>
      <c r="BH1757" s="107"/>
      <c r="BI1757" s="107"/>
      <c r="BJ1757" s="107"/>
      <c r="BK1757" s="94">
        <f>SUM(BK1745:BK1756)</f>
        <v>2835013</v>
      </c>
      <c r="BL1757" s="193">
        <f>BK1757/E1745</f>
        <v>1.0000002539671538</v>
      </c>
      <c r="BM1757" s="202"/>
      <c r="BN1757" s="211"/>
      <c r="BO1757" s="202"/>
    </row>
    <row r="1758" spans="1:67" x14ac:dyDescent="0.25">
      <c r="A1758" s="339">
        <v>201</v>
      </c>
      <c r="B1758" s="342" t="s">
        <v>1634</v>
      </c>
      <c r="C1758" s="359" t="s">
        <v>342</v>
      </c>
      <c r="D1758" s="371" t="s">
        <v>577</v>
      </c>
      <c r="E1758" s="365">
        <v>1914039.81</v>
      </c>
      <c r="F1758" s="7" t="s">
        <v>1185</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6"/>
      <c r="AZ1758" s="96"/>
      <c r="BA1758" s="96"/>
      <c r="BB1758" s="96"/>
      <c r="BC1758" s="96"/>
      <c r="BD1758" s="96"/>
      <c r="BE1758" s="96"/>
      <c r="BF1758" s="96"/>
      <c r="BG1758" s="96"/>
      <c r="BH1758" s="96"/>
      <c r="BI1758" s="96"/>
      <c r="BJ1758" s="96"/>
      <c r="BK1758" s="98">
        <v>478639</v>
      </c>
      <c r="BL1758" s="192"/>
      <c r="BM1758" s="202">
        <v>5</v>
      </c>
      <c r="BN1758" s="211">
        <v>448389</v>
      </c>
      <c r="BO1758" s="202" t="s">
        <v>959</v>
      </c>
    </row>
    <row r="1759" spans="1:67" x14ac:dyDescent="0.25">
      <c r="A1759" s="340"/>
      <c r="B1759" s="343"/>
      <c r="C1759" s="360"/>
      <c r="D1759" s="414"/>
      <c r="E1759" s="366"/>
      <c r="F1759" s="7" t="s">
        <v>1183</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6"/>
      <c r="AZ1759" s="96"/>
      <c r="BA1759" s="96"/>
      <c r="BB1759" s="96"/>
      <c r="BC1759" s="96"/>
      <c r="BD1759" s="96"/>
      <c r="BE1759" s="96"/>
      <c r="BF1759" s="96"/>
      <c r="BG1759" s="96"/>
      <c r="BH1759" s="96"/>
      <c r="BI1759" s="96"/>
      <c r="BJ1759" s="96"/>
      <c r="BK1759" s="98">
        <v>841718.85</v>
      </c>
      <c r="BL1759" s="192"/>
      <c r="BM1759" s="202">
        <v>14</v>
      </c>
      <c r="BN1759" s="211">
        <v>832960.04</v>
      </c>
      <c r="BO1759" s="202"/>
    </row>
    <row r="1760" spans="1:67" x14ac:dyDescent="0.25">
      <c r="A1760" s="340"/>
      <c r="B1760" s="343"/>
      <c r="C1760" s="360"/>
      <c r="D1760" s="414"/>
      <c r="E1760" s="366"/>
      <c r="F1760" s="7" t="s">
        <v>1238</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6"/>
      <c r="AZ1760" s="96"/>
      <c r="BA1760" s="96"/>
      <c r="BB1760" s="96"/>
      <c r="BC1760" s="96"/>
      <c r="BD1760" s="96"/>
      <c r="BE1760" s="96"/>
      <c r="BF1760" s="96"/>
      <c r="BG1760" s="96"/>
      <c r="BH1760" s="96"/>
      <c r="BI1760" s="96"/>
      <c r="BJ1760" s="96"/>
      <c r="BK1760" s="98">
        <v>30000</v>
      </c>
      <c r="BL1760" s="192"/>
      <c r="BM1760" s="202"/>
      <c r="BN1760" s="211"/>
      <c r="BO1760" s="202" t="s">
        <v>787</v>
      </c>
    </row>
    <row r="1761" spans="1:67" x14ac:dyDescent="0.25">
      <c r="A1761" s="340"/>
      <c r="B1761" s="343"/>
      <c r="C1761" s="360"/>
      <c r="D1761" s="414"/>
      <c r="E1761" s="366"/>
      <c r="F1761" s="7" t="s">
        <v>1633</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6"/>
      <c r="AZ1761" s="96"/>
      <c r="BA1761" s="96"/>
      <c r="BB1761" s="96"/>
      <c r="BC1761" s="96"/>
      <c r="BD1761" s="96"/>
      <c r="BE1761" s="96"/>
      <c r="BF1761" s="96"/>
      <c r="BG1761" s="96"/>
      <c r="BH1761" s="96"/>
      <c r="BI1761" s="96"/>
      <c r="BJ1761" s="96"/>
      <c r="BK1761" s="98">
        <v>10000</v>
      </c>
      <c r="BL1761" s="192"/>
      <c r="BM1761" s="202">
        <v>1</v>
      </c>
      <c r="BN1761" s="211">
        <v>9903.2900000000009</v>
      </c>
      <c r="BO1761" s="202"/>
    </row>
    <row r="1762" spans="1:67" x14ac:dyDescent="0.25">
      <c r="A1762" s="340"/>
      <c r="B1762" s="343"/>
      <c r="C1762" s="360"/>
      <c r="D1762" s="414"/>
      <c r="E1762" s="366"/>
      <c r="F1762" s="7" t="s">
        <v>1182</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6"/>
      <c r="AZ1762" s="96"/>
      <c r="BA1762" s="96"/>
      <c r="BB1762" s="96"/>
      <c r="BC1762" s="96"/>
      <c r="BD1762" s="96"/>
      <c r="BE1762" s="96"/>
      <c r="BF1762" s="96"/>
      <c r="BG1762" s="96"/>
      <c r="BH1762" s="96"/>
      <c r="BI1762" s="96"/>
      <c r="BJ1762" s="96"/>
      <c r="BK1762" s="98">
        <v>13969</v>
      </c>
      <c r="BL1762" s="192"/>
      <c r="BM1762" s="202">
        <v>1</v>
      </c>
      <c r="BN1762" s="211">
        <v>13969</v>
      </c>
      <c r="BO1762" s="202"/>
    </row>
    <row r="1763" spans="1:67" x14ac:dyDescent="0.25">
      <c r="A1763" s="340"/>
      <c r="B1763" s="343"/>
      <c r="C1763" s="360"/>
      <c r="D1763" s="414"/>
      <c r="E1763" s="366"/>
      <c r="F1763" s="7" t="s">
        <v>1198</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6"/>
      <c r="AZ1763" s="96"/>
      <c r="BA1763" s="96"/>
      <c r="BB1763" s="96"/>
      <c r="BC1763" s="96"/>
      <c r="BD1763" s="96"/>
      <c r="BE1763" s="96"/>
      <c r="BF1763" s="96"/>
      <c r="BG1763" s="96"/>
      <c r="BH1763" s="96"/>
      <c r="BI1763" s="96"/>
      <c r="BJ1763" s="96"/>
      <c r="BK1763" s="98">
        <v>270000</v>
      </c>
      <c r="BL1763" s="192"/>
      <c r="BM1763" s="202">
        <v>1</v>
      </c>
      <c r="BN1763" s="211">
        <v>71858</v>
      </c>
      <c r="BO1763" s="202" t="s">
        <v>788</v>
      </c>
    </row>
    <row r="1764" spans="1:67" x14ac:dyDescent="0.25">
      <c r="A1764" s="340"/>
      <c r="B1764" s="343"/>
      <c r="C1764" s="360"/>
      <c r="D1764" s="414"/>
      <c r="E1764" s="366"/>
      <c r="F1764" s="7" t="s">
        <v>1184</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6"/>
      <c r="AZ1764" s="96"/>
      <c r="BA1764" s="96"/>
      <c r="BB1764" s="96"/>
      <c r="BC1764" s="96"/>
      <c r="BD1764" s="96"/>
      <c r="BE1764" s="96"/>
      <c r="BF1764" s="96"/>
      <c r="BG1764" s="96"/>
      <c r="BH1764" s="96"/>
      <c r="BI1764" s="96"/>
      <c r="BJ1764" s="96"/>
      <c r="BK1764" s="98">
        <v>269713</v>
      </c>
      <c r="BL1764" s="192"/>
      <c r="BM1764" s="202">
        <v>2</v>
      </c>
      <c r="BN1764" s="211">
        <v>159646</v>
      </c>
      <c r="BO1764" s="202"/>
    </row>
    <row r="1765" spans="1:67" x14ac:dyDescent="0.25">
      <c r="A1765" s="69"/>
      <c r="B1765" s="23" t="s">
        <v>132</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107"/>
      <c r="AZ1765" s="107"/>
      <c r="BA1765" s="107"/>
      <c r="BB1765" s="107"/>
      <c r="BC1765" s="107"/>
      <c r="BD1765" s="107"/>
      <c r="BE1765" s="107"/>
      <c r="BF1765" s="107"/>
      <c r="BG1765" s="107"/>
      <c r="BH1765" s="107"/>
      <c r="BI1765" s="107"/>
      <c r="BJ1765" s="107"/>
      <c r="BK1765" s="94">
        <f>SUM(BK1758:BK1764)</f>
        <v>1914039.85</v>
      </c>
      <c r="BL1765" s="193">
        <f>BK1765/E1758</f>
        <v>1.0000000208982069</v>
      </c>
      <c r="BM1765" s="202"/>
      <c r="BN1765" s="211"/>
      <c r="BO1765" s="202"/>
    </row>
    <row r="1766" spans="1:67" x14ac:dyDescent="0.25">
      <c r="A1766" s="339">
        <v>202</v>
      </c>
      <c r="B1766" s="342" t="s">
        <v>1636</v>
      </c>
      <c r="C1766" s="359" t="s">
        <v>342</v>
      </c>
      <c r="D1766" s="371" t="s">
        <v>578</v>
      </c>
      <c r="E1766" s="365">
        <v>2122053.25</v>
      </c>
      <c r="F1766" s="7" t="s">
        <v>1102</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6"/>
      <c r="AZ1766" s="96"/>
      <c r="BA1766" s="96"/>
      <c r="BB1766" s="96"/>
      <c r="BC1766" s="96"/>
      <c r="BD1766" s="96"/>
      <c r="BE1766" s="96"/>
      <c r="BF1766" s="96"/>
      <c r="BG1766" s="96"/>
      <c r="BH1766" s="96"/>
      <c r="BI1766" s="96"/>
      <c r="BJ1766" s="96"/>
      <c r="BK1766" s="98">
        <v>30000</v>
      </c>
      <c r="BL1766" s="192"/>
      <c r="BM1766" s="202">
        <v>1</v>
      </c>
      <c r="BN1766" s="211">
        <v>15000</v>
      </c>
      <c r="BO1766" s="202"/>
    </row>
    <row r="1767" spans="1:67" x14ac:dyDescent="0.25">
      <c r="A1767" s="340"/>
      <c r="B1767" s="343"/>
      <c r="C1767" s="360"/>
      <c r="D1767" s="375"/>
      <c r="E1767" s="366"/>
      <c r="F1767" s="7" t="s">
        <v>1120</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6"/>
      <c r="AZ1767" s="96"/>
      <c r="BA1767" s="96"/>
      <c r="BB1767" s="96"/>
      <c r="BC1767" s="96"/>
      <c r="BD1767" s="96"/>
      <c r="BE1767" s="96"/>
      <c r="BF1767" s="96"/>
      <c r="BG1767" s="96"/>
      <c r="BH1767" s="96"/>
      <c r="BI1767" s="96"/>
      <c r="BJ1767" s="96"/>
      <c r="BK1767" s="98">
        <v>170000</v>
      </c>
      <c r="BL1767" s="192"/>
      <c r="BM1767" s="202"/>
      <c r="BN1767" s="211"/>
      <c r="BO1767" s="202" t="s">
        <v>789</v>
      </c>
    </row>
    <row r="1768" spans="1:67" x14ac:dyDescent="0.25">
      <c r="A1768" s="340"/>
      <c r="B1768" s="343"/>
      <c r="C1768" s="360"/>
      <c r="D1768" s="375"/>
      <c r="E1768" s="366"/>
      <c r="F1768" s="7" t="s">
        <v>1635</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6"/>
      <c r="AZ1768" s="96"/>
      <c r="BA1768" s="96"/>
      <c r="BB1768" s="96"/>
      <c r="BC1768" s="96"/>
      <c r="BD1768" s="96"/>
      <c r="BE1768" s="96"/>
      <c r="BF1768" s="96"/>
      <c r="BG1768" s="96"/>
      <c r="BH1768" s="96"/>
      <c r="BI1768" s="96"/>
      <c r="BJ1768" s="96"/>
      <c r="BK1768" s="98">
        <v>30000</v>
      </c>
      <c r="BL1768" s="192"/>
      <c r="BM1768" s="202"/>
      <c r="BN1768" s="211"/>
      <c r="BO1768" s="202" t="s">
        <v>183</v>
      </c>
    </row>
    <row r="1769" spans="1:67" x14ac:dyDescent="0.25">
      <c r="A1769" s="340"/>
      <c r="B1769" s="343"/>
      <c r="C1769" s="360"/>
      <c r="D1769" s="375"/>
      <c r="E1769" s="366"/>
      <c r="F1769" s="7" t="s">
        <v>1115</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6"/>
      <c r="AZ1769" s="96"/>
      <c r="BA1769" s="96"/>
      <c r="BB1769" s="96"/>
      <c r="BC1769" s="96"/>
      <c r="BD1769" s="96"/>
      <c r="BE1769" s="96"/>
      <c r="BF1769" s="96"/>
      <c r="BG1769" s="96"/>
      <c r="BH1769" s="96"/>
      <c r="BI1769" s="96"/>
      <c r="BJ1769" s="96"/>
      <c r="BK1769" s="98">
        <v>400000</v>
      </c>
      <c r="BL1769" s="192"/>
      <c r="BM1769" s="202">
        <v>5</v>
      </c>
      <c r="BN1769" s="211">
        <v>398931.37</v>
      </c>
      <c r="BO1769" s="202" t="s">
        <v>960</v>
      </c>
    </row>
    <row r="1770" spans="1:67" x14ac:dyDescent="0.25">
      <c r="A1770" s="340"/>
      <c r="B1770" s="343"/>
      <c r="C1770" s="360"/>
      <c r="D1770" s="375"/>
      <c r="E1770" s="366"/>
      <c r="F1770" s="7" t="s">
        <v>1637</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6"/>
      <c r="AZ1770" s="96"/>
      <c r="BA1770" s="96"/>
      <c r="BB1770" s="96"/>
      <c r="BC1770" s="96"/>
      <c r="BD1770" s="96"/>
      <c r="BE1770" s="96"/>
      <c r="BF1770" s="96"/>
      <c r="BG1770" s="96"/>
      <c r="BH1770" s="96"/>
      <c r="BI1770" s="96"/>
      <c r="BJ1770" s="96"/>
      <c r="BK1770" s="98">
        <v>128248</v>
      </c>
      <c r="BL1770" s="192"/>
      <c r="BM1770" s="202"/>
      <c r="BN1770" s="211"/>
      <c r="BO1770" s="202" t="s">
        <v>719</v>
      </c>
    </row>
    <row r="1771" spans="1:67" x14ac:dyDescent="0.25">
      <c r="A1771" s="340"/>
      <c r="B1771" s="343"/>
      <c r="C1771" s="360"/>
      <c r="D1771" s="375"/>
      <c r="E1771" s="366"/>
      <c r="F1771" s="7" t="s">
        <v>1118</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6"/>
      <c r="AZ1771" s="96"/>
      <c r="BA1771" s="96"/>
      <c r="BB1771" s="96"/>
      <c r="BC1771" s="96"/>
      <c r="BD1771" s="96"/>
      <c r="BE1771" s="96"/>
      <c r="BF1771" s="96"/>
      <c r="BG1771" s="96"/>
      <c r="BH1771" s="96"/>
      <c r="BI1771" s="96"/>
      <c r="BJ1771" s="96"/>
      <c r="BK1771" s="98">
        <v>100000</v>
      </c>
      <c r="BL1771" s="192"/>
      <c r="BM1771" s="202">
        <v>2</v>
      </c>
      <c r="BN1771" s="211">
        <v>100000</v>
      </c>
      <c r="BO1771" s="202"/>
    </row>
    <row r="1772" spans="1:67" x14ac:dyDescent="0.25">
      <c r="A1772" s="340"/>
      <c r="B1772" s="343"/>
      <c r="C1772" s="360"/>
      <c r="D1772" s="375"/>
      <c r="E1772" s="366"/>
      <c r="F1772" s="7" t="s">
        <v>1143</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6"/>
      <c r="AZ1772" s="96"/>
      <c r="BA1772" s="96"/>
      <c r="BB1772" s="96"/>
      <c r="BC1772" s="96"/>
      <c r="BD1772" s="96"/>
      <c r="BE1772" s="96"/>
      <c r="BF1772" s="96"/>
      <c r="BG1772" s="96"/>
      <c r="BH1772" s="96"/>
      <c r="BI1772" s="96"/>
      <c r="BJ1772" s="96"/>
      <c r="BK1772" s="98">
        <v>1003805</v>
      </c>
      <c r="BL1772" s="192"/>
      <c r="BM1772" s="202">
        <v>10</v>
      </c>
      <c r="BN1772" s="211">
        <v>990985.62</v>
      </c>
      <c r="BO1772" s="202"/>
    </row>
    <row r="1773" spans="1:67" x14ac:dyDescent="0.25">
      <c r="A1773" s="341"/>
      <c r="B1773" s="344"/>
      <c r="C1773" s="361"/>
      <c r="D1773" s="376"/>
      <c r="E1773" s="367"/>
      <c r="F1773" s="7" t="s">
        <v>1468</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6"/>
      <c r="AZ1773" s="96"/>
      <c r="BA1773" s="96"/>
      <c r="BB1773" s="96"/>
      <c r="BC1773" s="96"/>
      <c r="BD1773" s="96"/>
      <c r="BE1773" s="96"/>
      <c r="BF1773" s="96"/>
      <c r="BG1773" s="96"/>
      <c r="BH1773" s="96"/>
      <c r="BI1773" s="96"/>
      <c r="BJ1773" s="96"/>
      <c r="BK1773" s="98">
        <v>260000</v>
      </c>
      <c r="BL1773" s="192"/>
      <c r="BM1773" s="202">
        <v>7</v>
      </c>
      <c r="BN1773" s="211">
        <v>247983</v>
      </c>
      <c r="BO1773" s="202"/>
    </row>
    <row r="1774" spans="1:67" x14ac:dyDescent="0.25">
      <c r="A1774" s="69"/>
      <c r="B1774" s="23" t="s">
        <v>132</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107"/>
      <c r="AZ1774" s="107"/>
      <c r="BA1774" s="107"/>
      <c r="BB1774" s="107"/>
      <c r="BC1774" s="107"/>
      <c r="BD1774" s="107"/>
      <c r="BE1774" s="107"/>
      <c r="BF1774" s="107"/>
      <c r="BG1774" s="107"/>
      <c r="BH1774" s="107"/>
      <c r="BI1774" s="107"/>
      <c r="BJ1774" s="107"/>
      <c r="BK1774" s="94">
        <f>SUM(BK1766:BK1773)</f>
        <v>2122053</v>
      </c>
      <c r="BL1774" s="193">
        <f>BK1774/E1766</f>
        <v>0.99999988218957281</v>
      </c>
      <c r="BM1774" s="202"/>
      <c r="BN1774" s="211"/>
      <c r="BO1774" s="202"/>
    </row>
    <row r="1775" spans="1:67" x14ac:dyDescent="0.25">
      <c r="A1775" s="339">
        <v>203</v>
      </c>
      <c r="B1775" s="342" t="s">
        <v>1640</v>
      </c>
      <c r="C1775" s="10"/>
      <c r="D1775" s="371" t="s">
        <v>579</v>
      </c>
      <c r="E1775" s="365">
        <v>1432541.9300000002</v>
      </c>
      <c r="F1775" s="7" t="s">
        <v>1638</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6"/>
      <c r="AZ1775" s="96"/>
      <c r="BA1775" s="96"/>
      <c r="BB1775" s="96"/>
      <c r="BC1775" s="96"/>
      <c r="BD1775" s="96"/>
      <c r="BE1775" s="96"/>
      <c r="BF1775" s="96"/>
      <c r="BG1775" s="96"/>
      <c r="BH1775" s="96"/>
      <c r="BI1775" s="96"/>
      <c r="BJ1775" s="96"/>
      <c r="BK1775" s="98">
        <v>338416.23</v>
      </c>
      <c r="BL1775" s="192"/>
      <c r="BM1775" s="202">
        <v>5</v>
      </c>
      <c r="BN1775" s="211">
        <v>254205</v>
      </c>
      <c r="BO1775" s="202" t="s">
        <v>28</v>
      </c>
    </row>
    <row r="1776" spans="1:67" x14ac:dyDescent="0.25">
      <c r="A1776" s="340"/>
      <c r="B1776" s="343"/>
      <c r="C1776" s="30"/>
      <c r="D1776" s="360"/>
      <c r="E1776" s="366"/>
      <c r="F1776" s="7" t="s">
        <v>1639</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6"/>
      <c r="AZ1776" s="96"/>
      <c r="BA1776" s="96"/>
      <c r="BB1776" s="96"/>
      <c r="BC1776" s="96"/>
      <c r="BD1776" s="96"/>
      <c r="BE1776" s="96"/>
      <c r="BF1776" s="96"/>
      <c r="BG1776" s="96"/>
      <c r="BH1776" s="96"/>
      <c r="BI1776" s="96"/>
      <c r="BJ1776" s="96"/>
      <c r="BK1776" s="98">
        <v>209043</v>
      </c>
      <c r="BL1776" s="192"/>
      <c r="BM1776" s="202">
        <v>3</v>
      </c>
      <c r="BN1776" s="211">
        <v>209043</v>
      </c>
      <c r="BO1776" s="202"/>
    </row>
    <row r="1777" spans="1:67" ht="30" x14ac:dyDescent="0.25">
      <c r="A1777" s="340"/>
      <c r="B1777" s="343"/>
      <c r="C1777" s="30" t="s">
        <v>1641</v>
      </c>
      <c r="D1777" s="360"/>
      <c r="E1777" s="366"/>
      <c r="F1777" s="7" t="s">
        <v>1642</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6"/>
      <c r="AZ1777" s="96"/>
      <c r="BA1777" s="96"/>
      <c r="BB1777" s="96"/>
      <c r="BC1777" s="96"/>
      <c r="BD1777" s="96"/>
      <c r="BE1777" s="96"/>
      <c r="BF1777" s="96"/>
      <c r="BG1777" s="96"/>
      <c r="BH1777" s="96"/>
      <c r="BI1777" s="96"/>
      <c r="BJ1777" s="96"/>
      <c r="BK1777" s="98">
        <v>10000</v>
      </c>
      <c r="BL1777" s="192"/>
      <c r="BM1777" s="202"/>
      <c r="BN1777" s="211"/>
      <c r="BO1777" s="202"/>
    </row>
    <row r="1778" spans="1:67" x14ac:dyDescent="0.25">
      <c r="A1778" s="340"/>
      <c r="B1778" s="343"/>
      <c r="C1778" s="30"/>
      <c r="D1778" s="360"/>
      <c r="E1778" s="366"/>
      <c r="F1778" s="7" t="s">
        <v>1643</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6"/>
      <c r="AZ1778" s="96"/>
      <c r="BA1778" s="96"/>
      <c r="BB1778" s="96"/>
      <c r="BC1778" s="96"/>
      <c r="BD1778" s="96"/>
      <c r="BE1778" s="96"/>
      <c r="BF1778" s="96"/>
      <c r="BG1778" s="96"/>
      <c r="BH1778" s="96"/>
      <c r="BI1778" s="96"/>
      <c r="BJ1778" s="96"/>
      <c r="BK1778" s="98">
        <v>49994</v>
      </c>
      <c r="BL1778" s="192"/>
      <c r="BM1778" s="202">
        <v>1</v>
      </c>
      <c r="BN1778" s="211">
        <v>49994</v>
      </c>
      <c r="BO1778" s="202"/>
    </row>
    <row r="1779" spans="1:67" x14ac:dyDescent="0.25">
      <c r="A1779" s="340"/>
      <c r="B1779" s="343"/>
      <c r="C1779" s="30"/>
      <c r="D1779" s="360"/>
      <c r="E1779" s="366"/>
      <c r="F1779" s="7" t="s">
        <v>1644</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6"/>
      <c r="AZ1779" s="96"/>
      <c r="BA1779" s="96"/>
      <c r="BB1779" s="96"/>
      <c r="BC1779" s="96"/>
      <c r="BD1779" s="96"/>
      <c r="BE1779" s="96"/>
      <c r="BF1779" s="96"/>
      <c r="BG1779" s="96"/>
      <c r="BH1779" s="96"/>
      <c r="BI1779" s="96"/>
      <c r="BJ1779" s="96"/>
      <c r="BK1779" s="98">
        <v>77434.7</v>
      </c>
      <c r="BL1779" s="192"/>
      <c r="BM1779" s="202"/>
      <c r="BN1779" s="211"/>
      <c r="BO1779" s="202"/>
    </row>
    <row r="1780" spans="1:67" x14ac:dyDescent="0.25">
      <c r="A1780" s="341"/>
      <c r="B1780" s="344"/>
      <c r="C1780" s="31"/>
      <c r="D1780" s="361"/>
      <c r="E1780" s="367"/>
      <c r="F1780" s="7" t="s">
        <v>1645</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6"/>
      <c r="AZ1780" s="96"/>
      <c r="BA1780" s="96"/>
      <c r="BB1780" s="96"/>
      <c r="BC1780" s="96"/>
      <c r="BD1780" s="96"/>
      <c r="BE1780" s="96"/>
      <c r="BF1780" s="96"/>
      <c r="BG1780" s="96"/>
      <c r="BH1780" s="96"/>
      <c r="BI1780" s="96"/>
      <c r="BJ1780" s="96"/>
      <c r="BK1780" s="98">
        <v>747654.43</v>
      </c>
      <c r="BL1780" s="192"/>
      <c r="BM1780" s="202">
        <v>10</v>
      </c>
      <c r="BN1780" s="211">
        <v>747644</v>
      </c>
      <c r="BO1780" s="202"/>
    </row>
    <row r="1781" spans="1:67" x14ac:dyDescent="0.25">
      <c r="A1781" s="69"/>
      <c r="B1781" s="23" t="s">
        <v>132</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107"/>
      <c r="AZ1781" s="107"/>
      <c r="BA1781" s="107"/>
      <c r="BB1781" s="107"/>
      <c r="BC1781" s="107"/>
      <c r="BD1781" s="107"/>
      <c r="BE1781" s="107"/>
      <c r="BF1781" s="107"/>
      <c r="BG1781" s="107"/>
      <c r="BH1781" s="107"/>
      <c r="BI1781" s="107"/>
      <c r="BJ1781" s="107"/>
      <c r="BK1781" s="94">
        <f>SUM(BK1775:BK1780)</f>
        <v>1432542.3599999999</v>
      </c>
      <c r="BL1781" s="193">
        <f>BK1781/E1775</f>
        <v>1.0000003001657338</v>
      </c>
      <c r="BM1781" s="202"/>
      <c r="BN1781" s="211"/>
      <c r="BO1781" s="202"/>
    </row>
    <row r="1782" spans="1:67" x14ac:dyDescent="0.25">
      <c r="A1782" s="339">
        <v>204</v>
      </c>
      <c r="B1782" s="342" t="s">
        <v>1646</v>
      </c>
      <c r="C1782" s="359" t="s">
        <v>1647</v>
      </c>
      <c r="D1782" s="371" t="s">
        <v>580</v>
      </c>
      <c r="E1782" s="365">
        <v>2557771.2999999998</v>
      </c>
      <c r="F1782" s="7" t="s">
        <v>1185</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6"/>
      <c r="AZ1782" s="96"/>
      <c r="BA1782" s="96"/>
      <c r="BB1782" s="96"/>
      <c r="BC1782" s="96"/>
      <c r="BD1782" s="96"/>
      <c r="BE1782" s="96"/>
      <c r="BF1782" s="96"/>
      <c r="BG1782" s="96"/>
      <c r="BH1782" s="96"/>
      <c r="BI1782" s="96"/>
      <c r="BJ1782" s="96"/>
      <c r="BK1782" s="98">
        <v>299534.42</v>
      </c>
      <c r="BL1782" s="192"/>
      <c r="BM1782" s="202">
        <v>4</v>
      </c>
      <c r="BN1782" s="211">
        <v>221050.66</v>
      </c>
      <c r="BO1782" s="202" t="s">
        <v>184</v>
      </c>
    </row>
    <row r="1783" spans="1:67" x14ac:dyDescent="0.25">
      <c r="A1783" s="340"/>
      <c r="B1783" s="343"/>
      <c r="C1783" s="360"/>
      <c r="D1783" s="360"/>
      <c r="E1783" s="366"/>
      <c r="F1783" s="7" t="s">
        <v>1198</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6"/>
      <c r="AZ1783" s="96"/>
      <c r="BA1783" s="96"/>
      <c r="BB1783" s="96"/>
      <c r="BC1783" s="96"/>
      <c r="BD1783" s="96"/>
      <c r="BE1783" s="96"/>
      <c r="BF1783" s="96"/>
      <c r="BG1783" s="96"/>
      <c r="BH1783" s="96"/>
      <c r="BI1783" s="96"/>
      <c r="BJ1783" s="96"/>
      <c r="BK1783" s="98">
        <v>45000</v>
      </c>
      <c r="BL1783" s="192"/>
      <c r="BM1783" s="202"/>
      <c r="BN1783" s="211"/>
      <c r="BO1783" s="202"/>
    </row>
    <row r="1784" spans="1:67" x14ac:dyDescent="0.25">
      <c r="A1784" s="340"/>
      <c r="B1784" s="343"/>
      <c r="C1784" s="360"/>
      <c r="D1784" s="360"/>
      <c r="E1784" s="366"/>
      <c r="F1784" s="7" t="s">
        <v>1184</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6"/>
      <c r="AZ1784" s="96"/>
      <c r="BA1784" s="96"/>
      <c r="BB1784" s="96"/>
      <c r="BC1784" s="96"/>
      <c r="BD1784" s="96"/>
      <c r="BE1784" s="96"/>
      <c r="BF1784" s="96"/>
      <c r="BG1784" s="96"/>
      <c r="BH1784" s="96"/>
      <c r="BI1784" s="96"/>
      <c r="BJ1784" s="96"/>
      <c r="BK1784" s="98">
        <v>156972.16</v>
      </c>
      <c r="BL1784" s="192"/>
      <c r="BM1784" s="202">
        <v>1</v>
      </c>
      <c r="BN1784" s="211">
        <v>117223</v>
      </c>
      <c r="BO1784" s="202"/>
    </row>
    <row r="1785" spans="1:67" x14ac:dyDescent="0.25">
      <c r="A1785" s="340"/>
      <c r="B1785" s="343"/>
      <c r="C1785" s="360"/>
      <c r="D1785" s="360"/>
      <c r="E1785" s="366"/>
      <c r="F1785" s="7" t="s">
        <v>1316</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6"/>
      <c r="AZ1785" s="96"/>
      <c r="BA1785" s="96"/>
      <c r="BB1785" s="96"/>
      <c r="BC1785" s="96"/>
      <c r="BD1785" s="96"/>
      <c r="BE1785" s="96"/>
      <c r="BF1785" s="96"/>
      <c r="BG1785" s="96"/>
      <c r="BH1785" s="96"/>
      <c r="BI1785" s="96"/>
      <c r="BJ1785" s="96"/>
      <c r="BK1785" s="98">
        <v>544948.15</v>
      </c>
      <c r="BL1785" s="192"/>
      <c r="BM1785" s="202">
        <v>7</v>
      </c>
      <c r="BN1785" s="211">
        <v>537141</v>
      </c>
      <c r="BO1785" s="202"/>
    </row>
    <row r="1786" spans="1:67" x14ac:dyDescent="0.25">
      <c r="A1786" s="340"/>
      <c r="B1786" s="343"/>
      <c r="C1786" s="360"/>
      <c r="D1786" s="360"/>
      <c r="E1786" s="366"/>
      <c r="F1786" s="7" t="s">
        <v>1336</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6"/>
      <c r="AZ1786" s="96"/>
      <c r="BA1786" s="96"/>
      <c r="BB1786" s="96"/>
      <c r="BC1786" s="96"/>
      <c r="BD1786" s="96"/>
      <c r="BE1786" s="96"/>
      <c r="BF1786" s="96"/>
      <c r="BG1786" s="96"/>
      <c r="BH1786" s="96"/>
      <c r="BI1786" s="96"/>
      <c r="BJ1786" s="96"/>
      <c r="BK1786" s="98">
        <v>1412775.79</v>
      </c>
      <c r="BL1786" s="192"/>
      <c r="BM1786" s="202">
        <v>15</v>
      </c>
      <c r="BN1786" s="211">
        <v>1504247.64</v>
      </c>
      <c r="BO1786" s="202"/>
    </row>
    <row r="1787" spans="1:67" x14ac:dyDescent="0.25">
      <c r="A1787" s="340"/>
      <c r="B1787" s="343"/>
      <c r="C1787" s="360"/>
      <c r="D1787" s="360"/>
      <c r="E1787" s="366"/>
      <c r="F1787" s="7" t="s">
        <v>1183</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6"/>
      <c r="AZ1787" s="96"/>
      <c r="BA1787" s="96"/>
      <c r="BB1787" s="96"/>
      <c r="BC1787" s="96"/>
      <c r="BD1787" s="96"/>
      <c r="BE1787" s="96"/>
      <c r="BF1787" s="96"/>
      <c r="BG1787" s="96"/>
      <c r="BH1787" s="96"/>
      <c r="BI1787" s="96"/>
      <c r="BJ1787" s="96"/>
      <c r="BK1787" s="98">
        <v>26183.91</v>
      </c>
      <c r="BL1787" s="192"/>
      <c r="BM1787" s="202">
        <v>3</v>
      </c>
      <c r="BN1787" s="211">
        <v>26180.97</v>
      </c>
      <c r="BO1787" s="202"/>
    </row>
    <row r="1788" spans="1:67" x14ac:dyDescent="0.25">
      <c r="A1788" s="340"/>
      <c r="B1788" s="343"/>
      <c r="C1788" s="360"/>
      <c r="D1788" s="360"/>
      <c r="E1788" s="366"/>
      <c r="F1788" s="7" t="s">
        <v>1238</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6"/>
      <c r="AZ1788" s="96"/>
      <c r="BA1788" s="96"/>
      <c r="BB1788" s="96"/>
      <c r="BC1788" s="96"/>
      <c r="BD1788" s="96"/>
      <c r="BE1788" s="96"/>
      <c r="BF1788" s="96"/>
      <c r="BG1788" s="96"/>
      <c r="BH1788" s="96"/>
      <c r="BI1788" s="96"/>
      <c r="BJ1788" s="96"/>
      <c r="BK1788" s="98">
        <v>39240.959999999999</v>
      </c>
      <c r="BL1788" s="192"/>
      <c r="BM1788" s="202"/>
      <c r="BN1788" s="211"/>
      <c r="BO1788" s="202"/>
    </row>
    <row r="1789" spans="1:67" x14ac:dyDescent="0.25">
      <c r="A1789" s="340"/>
      <c r="B1789" s="343"/>
      <c r="C1789" s="360"/>
      <c r="D1789" s="360"/>
      <c r="E1789" s="366"/>
      <c r="F1789" s="7" t="s">
        <v>1180</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6"/>
      <c r="AZ1789" s="96"/>
      <c r="BA1789" s="96"/>
      <c r="BB1789" s="96"/>
      <c r="BC1789" s="96"/>
      <c r="BD1789" s="96"/>
      <c r="BE1789" s="96"/>
      <c r="BF1789" s="96"/>
      <c r="BG1789" s="96"/>
      <c r="BH1789" s="96"/>
      <c r="BI1789" s="96"/>
      <c r="BJ1789" s="96"/>
      <c r="BK1789" s="98">
        <v>19989.990000000002</v>
      </c>
      <c r="BL1789" s="192"/>
      <c r="BM1789" s="202">
        <v>2</v>
      </c>
      <c r="BN1789" s="211">
        <v>17957.919999999998</v>
      </c>
      <c r="BO1789" s="202"/>
    </row>
    <row r="1790" spans="1:67" x14ac:dyDescent="0.25">
      <c r="A1790" s="340"/>
      <c r="B1790" s="343"/>
      <c r="C1790" s="360"/>
      <c r="D1790" s="360"/>
      <c r="E1790" s="366"/>
      <c r="F1790" s="7" t="s">
        <v>1182</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6"/>
      <c r="AZ1790" s="96"/>
      <c r="BA1790" s="96"/>
      <c r="BB1790" s="96"/>
      <c r="BC1790" s="96"/>
      <c r="BD1790" s="96"/>
      <c r="BE1790" s="96"/>
      <c r="BF1790" s="96"/>
      <c r="BG1790" s="96"/>
      <c r="BH1790" s="96"/>
      <c r="BI1790" s="96"/>
      <c r="BJ1790" s="96"/>
      <c r="BK1790" s="98">
        <v>13125.92</v>
      </c>
      <c r="BL1790" s="192"/>
      <c r="BM1790" s="202"/>
      <c r="BN1790" s="211"/>
      <c r="BO1790" s="202"/>
    </row>
    <row r="1791" spans="1:67" x14ac:dyDescent="0.25">
      <c r="A1791" s="11"/>
      <c r="B1791" s="26" t="s">
        <v>132</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107"/>
      <c r="AZ1791" s="107"/>
      <c r="BA1791" s="107"/>
      <c r="BB1791" s="107"/>
      <c r="BC1791" s="107"/>
      <c r="BD1791" s="107"/>
      <c r="BE1791" s="107"/>
      <c r="BF1791" s="107"/>
      <c r="BG1791" s="107"/>
      <c r="BH1791" s="107"/>
      <c r="BI1791" s="107"/>
      <c r="BJ1791" s="107"/>
      <c r="BK1791" s="94">
        <f>SUM(BK1782:BK1790)</f>
        <v>2557771.3000000003</v>
      </c>
      <c r="BL1791" s="193">
        <f>BK1791/E1782</f>
        <v>1.0000000000000002</v>
      </c>
      <c r="BM1791" s="202"/>
      <c r="BN1791" s="211"/>
      <c r="BO1791" s="202"/>
    </row>
    <row r="1792" spans="1:67" x14ac:dyDescent="0.25">
      <c r="A1792" s="339">
        <v>205</v>
      </c>
      <c r="B1792" s="342" t="s">
        <v>1649</v>
      </c>
      <c r="C1792" s="359" t="s">
        <v>342</v>
      </c>
      <c r="D1792" s="371" t="s">
        <v>581</v>
      </c>
      <c r="E1792" s="365">
        <v>1371993.28</v>
      </c>
      <c r="F1792" s="7" t="s">
        <v>1185</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6"/>
      <c r="AZ1792" s="96"/>
      <c r="BA1792" s="96"/>
      <c r="BB1792" s="96"/>
      <c r="BC1792" s="96"/>
      <c r="BD1792" s="96"/>
      <c r="BE1792" s="96"/>
      <c r="BF1792" s="96"/>
      <c r="BG1792" s="96"/>
      <c r="BH1792" s="96"/>
      <c r="BI1792" s="96"/>
      <c r="BJ1792" s="96"/>
      <c r="BK1792" s="98">
        <v>100000</v>
      </c>
      <c r="BL1792" s="192"/>
      <c r="BM1792" s="202"/>
      <c r="BN1792" s="211"/>
      <c r="BO1792" s="202"/>
    </row>
    <row r="1793" spans="1:67" x14ac:dyDescent="0.25">
      <c r="A1793" s="340"/>
      <c r="B1793" s="343"/>
      <c r="C1793" s="360"/>
      <c r="D1793" s="360"/>
      <c r="E1793" s="366"/>
      <c r="F1793" s="7" t="s">
        <v>1648</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6"/>
      <c r="AZ1793" s="96"/>
      <c r="BA1793" s="96"/>
      <c r="BB1793" s="96"/>
      <c r="BC1793" s="96"/>
      <c r="BD1793" s="96"/>
      <c r="BE1793" s="96"/>
      <c r="BF1793" s="96"/>
      <c r="BG1793" s="96"/>
      <c r="BH1793" s="96"/>
      <c r="BI1793" s="96"/>
      <c r="BJ1793" s="96"/>
      <c r="BK1793" s="98">
        <v>35000</v>
      </c>
      <c r="BL1793" s="192"/>
      <c r="BM1793" s="202">
        <v>1</v>
      </c>
      <c r="BN1793" s="211">
        <v>34715</v>
      </c>
      <c r="BO1793" s="202" t="s">
        <v>835</v>
      </c>
    </row>
    <row r="1794" spans="1:67" x14ac:dyDescent="0.25">
      <c r="A1794" s="340"/>
      <c r="B1794" s="343"/>
      <c r="C1794" s="360"/>
      <c r="D1794" s="360"/>
      <c r="E1794" s="366"/>
      <c r="F1794" s="7" t="s">
        <v>1238</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6"/>
      <c r="AZ1794" s="96"/>
      <c r="BA1794" s="96"/>
      <c r="BB1794" s="96"/>
      <c r="BC1794" s="96"/>
      <c r="BD1794" s="96"/>
      <c r="BE1794" s="96"/>
      <c r="BF1794" s="96"/>
      <c r="BG1794" s="96"/>
      <c r="BH1794" s="96"/>
      <c r="BI1794" s="96"/>
      <c r="BJ1794" s="96"/>
      <c r="BK1794" s="98">
        <v>33140</v>
      </c>
      <c r="BL1794" s="192"/>
      <c r="BM1794" s="202"/>
      <c r="BN1794" s="211"/>
      <c r="BO1794" s="202"/>
    </row>
    <row r="1795" spans="1:67" x14ac:dyDescent="0.25">
      <c r="A1795" s="340"/>
      <c r="B1795" s="343"/>
      <c r="C1795" s="360"/>
      <c r="D1795" s="360"/>
      <c r="E1795" s="366"/>
      <c r="F1795" s="7" t="s">
        <v>1184</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6"/>
      <c r="AZ1795" s="96"/>
      <c r="BA1795" s="96"/>
      <c r="BB1795" s="96"/>
      <c r="BC1795" s="96"/>
      <c r="BD1795" s="96"/>
      <c r="BE1795" s="96"/>
      <c r="BF1795" s="96"/>
      <c r="BG1795" s="96"/>
      <c r="BH1795" s="96"/>
      <c r="BI1795" s="96"/>
      <c r="BJ1795" s="96"/>
      <c r="BK1795" s="98">
        <v>231004</v>
      </c>
      <c r="BL1795" s="192"/>
      <c r="BM1795" s="202">
        <v>4</v>
      </c>
      <c r="BN1795" s="211">
        <v>216220</v>
      </c>
      <c r="BO1795" s="202"/>
    </row>
    <row r="1796" spans="1:67" x14ac:dyDescent="0.25">
      <c r="A1796" s="340"/>
      <c r="B1796" s="343"/>
      <c r="C1796" s="360"/>
      <c r="D1796" s="360"/>
      <c r="E1796" s="366"/>
      <c r="F1796" s="7" t="s">
        <v>1182</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6"/>
      <c r="AZ1796" s="96"/>
      <c r="BA1796" s="96"/>
      <c r="BB1796" s="96"/>
      <c r="BC1796" s="96"/>
      <c r="BD1796" s="96"/>
      <c r="BE1796" s="96"/>
      <c r="BF1796" s="96"/>
      <c r="BG1796" s="96"/>
      <c r="BH1796" s="96"/>
      <c r="BI1796" s="96"/>
      <c r="BJ1796" s="96"/>
      <c r="BK1796" s="98">
        <v>32000</v>
      </c>
      <c r="BL1796" s="192"/>
      <c r="BM1796" s="202"/>
      <c r="BN1796" s="211"/>
      <c r="BO1796" s="202"/>
    </row>
    <row r="1797" spans="1:67" x14ac:dyDescent="0.25">
      <c r="A1797" s="340"/>
      <c r="B1797" s="343"/>
      <c r="C1797" s="360"/>
      <c r="D1797" s="360"/>
      <c r="E1797" s="366"/>
      <c r="F1797" s="7" t="s">
        <v>1198</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6"/>
      <c r="AZ1797" s="96"/>
      <c r="BA1797" s="96"/>
      <c r="BB1797" s="96"/>
      <c r="BC1797" s="96"/>
      <c r="BD1797" s="96"/>
      <c r="BE1797" s="96"/>
      <c r="BF1797" s="96"/>
      <c r="BG1797" s="96"/>
      <c r="BH1797" s="96"/>
      <c r="BI1797" s="96"/>
      <c r="BJ1797" s="96"/>
      <c r="BK1797" s="98">
        <v>30850</v>
      </c>
      <c r="BL1797" s="192"/>
      <c r="BM1797" s="202"/>
      <c r="BN1797" s="211"/>
      <c r="BO1797" s="202"/>
    </row>
    <row r="1798" spans="1:67" x14ac:dyDescent="0.25">
      <c r="A1798" s="341"/>
      <c r="B1798" s="344"/>
      <c r="C1798" s="361"/>
      <c r="D1798" s="361"/>
      <c r="E1798" s="367"/>
      <c r="F1798" s="7" t="s">
        <v>1180</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6"/>
      <c r="AZ1798" s="96"/>
      <c r="BA1798" s="96"/>
      <c r="BB1798" s="96"/>
      <c r="BC1798" s="96"/>
      <c r="BD1798" s="96"/>
      <c r="BE1798" s="96"/>
      <c r="BF1798" s="96"/>
      <c r="BG1798" s="96"/>
      <c r="BH1798" s="96"/>
      <c r="BI1798" s="96"/>
      <c r="BJ1798" s="96"/>
      <c r="BK1798" s="98">
        <v>310000</v>
      </c>
      <c r="BL1798" s="192"/>
      <c r="BM1798" s="202">
        <v>3</v>
      </c>
      <c r="BN1798" s="211">
        <v>299273</v>
      </c>
      <c r="BO1798" s="202" t="s">
        <v>881</v>
      </c>
    </row>
    <row r="1799" spans="1:67" x14ac:dyDescent="0.25">
      <c r="A1799" s="209"/>
      <c r="B1799" s="210"/>
      <c r="C1799" s="139"/>
      <c r="D1799" s="216"/>
      <c r="E1799" s="217"/>
      <c r="F1799" s="77" t="s">
        <v>1316</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6"/>
      <c r="AZ1799" s="96"/>
      <c r="BA1799" s="96"/>
      <c r="BB1799" s="96"/>
      <c r="BC1799" s="96"/>
      <c r="BD1799" s="96"/>
      <c r="BE1799" s="96"/>
      <c r="BF1799" s="96"/>
      <c r="BG1799" s="96"/>
      <c r="BH1799" s="96"/>
      <c r="BI1799" s="96"/>
      <c r="BJ1799" s="96"/>
      <c r="BK1799" s="98">
        <v>600000</v>
      </c>
      <c r="BL1799" s="192"/>
      <c r="BM1799" s="202">
        <v>4</v>
      </c>
      <c r="BN1799" s="211">
        <v>399981</v>
      </c>
      <c r="BO1799" s="202"/>
    </row>
    <row r="1800" spans="1:67" x14ac:dyDescent="0.25">
      <c r="A1800" s="69"/>
      <c r="B1800" s="23" t="s">
        <v>132</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107"/>
      <c r="AZ1800" s="107"/>
      <c r="BA1800" s="107"/>
      <c r="BB1800" s="107"/>
      <c r="BC1800" s="107"/>
      <c r="BD1800" s="107"/>
      <c r="BE1800" s="107"/>
      <c r="BF1800" s="107"/>
      <c r="BG1800" s="107"/>
      <c r="BH1800" s="107"/>
      <c r="BI1800" s="107"/>
      <c r="BJ1800" s="107"/>
      <c r="BK1800" s="94">
        <f>SUM(BK1792:BK1799)</f>
        <v>1371994</v>
      </c>
      <c r="BL1800" s="193">
        <f>BK1800/E1792</f>
        <v>1.0000005247839114</v>
      </c>
      <c r="BM1800" s="202"/>
      <c r="BN1800" s="211"/>
      <c r="BO1800" s="202"/>
    </row>
    <row r="1801" spans="1:67" x14ac:dyDescent="0.25">
      <c r="A1801" s="339">
        <v>206</v>
      </c>
      <c r="B1801" s="342" t="s">
        <v>1650</v>
      </c>
      <c r="C1801" s="359" t="s">
        <v>1651</v>
      </c>
      <c r="D1801" s="371" t="s">
        <v>521</v>
      </c>
      <c r="E1801" s="365">
        <v>1904367.28</v>
      </c>
      <c r="F1801" s="7" t="s">
        <v>1113</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138"/>
      <c r="AZ1801" s="138"/>
      <c r="BA1801" s="138"/>
      <c r="BB1801" s="138"/>
      <c r="BC1801" s="138"/>
      <c r="BD1801" s="138"/>
      <c r="BE1801" s="138"/>
      <c r="BF1801" s="138"/>
      <c r="BG1801" s="138"/>
      <c r="BH1801" s="138"/>
      <c r="BI1801" s="138"/>
      <c r="BJ1801" s="138"/>
      <c r="BK1801" s="211">
        <v>695915</v>
      </c>
      <c r="BL1801" s="192"/>
      <c r="BM1801" s="202">
        <v>4</v>
      </c>
      <c r="BN1801" s="211">
        <v>695915</v>
      </c>
      <c r="BO1801" s="202"/>
    </row>
    <row r="1802" spans="1:67" x14ac:dyDescent="0.25">
      <c r="A1802" s="340"/>
      <c r="B1802" s="343"/>
      <c r="C1802" s="360"/>
      <c r="D1802" s="375"/>
      <c r="E1802" s="366"/>
      <c r="F1802" s="7" t="s">
        <v>1149</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c r="AZ1802" s="138"/>
      <c r="BA1802" s="138"/>
      <c r="BB1802" s="138"/>
      <c r="BC1802" s="138"/>
      <c r="BD1802" s="138"/>
      <c r="BE1802" s="138"/>
      <c r="BF1802" s="138"/>
      <c r="BG1802" s="138"/>
      <c r="BH1802" s="138"/>
      <c r="BI1802" s="138"/>
      <c r="BJ1802" s="138"/>
      <c r="BK1802" s="138">
        <v>80000</v>
      </c>
      <c r="BL1802" s="192"/>
      <c r="BM1802" s="202">
        <v>1</v>
      </c>
      <c r="BN1802" s="211">
        <v>40000</v>
      </c>
      <c r="BO1802" s="202"/>
    </row>
    <row r="1803" spans="1:67" x14ac:dyDescent="0.25">
      <c r="A1803" s="340"/>
      <c r="B1803" s="343"/>
      <c r="C1803" s="360"/>
      <c r="D1803" s="375"/>
      <c r="E1803" s="366"/>
      <c r="F1803" s="7" t="s">
        <v>1120</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c r="AZ1803" s="138"/>
      <c r="BA1803" s="138"/>
      <c r="BB1803" s="138"/>
      <c r="BC1803" s="138"/>
      <c r="BD1803" s="138"/>
      <c r="BE1803" s="138"/>
      <c r="BF1803" s="138"/>
      <c r="BG1803" s="138"/>
      <c r="BH1803" s="138"/>
      <c r="BI1803" s="138"/>
      <c r="BJ1803" s="138"/>
      <c r="BK1803" s="138">
        <v>690640.28</v>
      </c>
      <c r="BL1803" s="192"/>
      <c r="BM1803" s="202">
        <v>10</v>
      </c>
      <c r="BN1803" s="211">
        <v>629496</v>
      </c>
      <c r="BO1803" s="202"/>
    </row>
    <row r="1804" spans="1:67" x14ac:dyDescent="0.25">
      <c r="A1804" s="340"/>
      <c r="B1804" s="343"/>
      <c r="C1804" s="360"/>
      <c r="D1804" s="375"/>
      <c r="E1804" s="366"/>
      <c r="F1804" s="7" t="s">
        <v>1321</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c r="AZ1804" s="138"/>
      <c r="BA1804" s="138"/>
      <c r="BB1804" s="138"/>
      <c r="BC1804" s="138"/>
      <c r="BD1804" s="138"/>
      <c r="BE1804" s="138"/>
      <c r="BF1804" s="138"/>
      <c r="BG1804" s="138"/>
      <c r="BH1804" s="138"/>
      <c r="BI1804" s="138"/>
      <c r="BJ1804" s="138"/>
      <c r="BK1804" s="138">
        <v>257270</v>
      </c>
      <c r="BL1804" s="192"/>
      <c r="BM1804" s="202">
        <v>1</v>
      </c>
      <c r="BN1804" s="211">
        <v>69966</v>
      </c>
      <c r="BO1804" s="202"/>
    </row>
    <row r="1805" spans="1:67" x14ac:dyDescent="0.25">
      <c r="A1805" s="209"/>
      <c r="B1805" s="210"/>
      <c r="C1805" s="139"/>
      <c r="D1805" s="233"/>
      <c r="E1805" s="217"/>
      <c r="F1805" s="77" t="s">
        <v>1143</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c r="AZ1805" s="138"/>
      <c r="BA1805" s="138"/>
      <c r="BB1805" s="138"/>
      <c r="BC1805" s="138"/>
      <c r="BD1805" s="138"/>
      <c r="BE1805" s="138"/>
      <c r="BF1805" s="138"/>
      <c r="BG1805" s="138"/>
      <c r="BH1805" s="138"/>
      <c r="BI1805" s="138"/>
      <c r="BJ1805" s="138"/>
      <c r="BK1805" s="138">
        <v>100000</v>
      </c>
      <c r="BL1805" s="192"/>
      <c r="BM1805" s="202"/>
      <c r="BN1805" s="211"/>
      <c r="BO1805" s="202"/>
    </row>
    <row r="1806" spans="1:67" x14ac:dyDescent="0.25">
      <c r="A1806" s="209"/>
      <c r="B1806" s="210"/>
      <c r="C1806" s="139"/>
      <c r="D1806" s="233"/>
      <c r="E1806" s="217"/>
      <c r="F1806" s="77" t="s">
        <v>761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c r="AZ1806" s="138"/>
      <c r="BA1806" s="138"/>
      <c r="BB1806" s="138"/>
      <c r="BC1806" s="138"/>
      <c r="BD1806" s="138"/>
      <c r="BE1806" s="138"/>
      <c r="BF1806" s="138"/>
      <c r="BG1806" s="138"/>
      <c r="BH1806" s="138"/>
      <c r="BI1806" s="138"/>
      <c r="BJ1806" s="138"/>
      <c r="BK1806" s="138">
        <v>34727</v>
      </c>
      <c r="BL1806" s="192"/>
      <c r="BM1806" s="202"/>
      <c r="BN1806" s="211"/>
      <c r="BO1806" s="202"/>
    </row>
    <row r="1807" spans="1:67" x14ac:dyDescent="0.25">
      <c r="A1807" s="209"/>
      <c r="B1807" s="210"/>
      <c r="C1807" s="139"/>
      <c r="D1807" s="233"/>
      <c r="E1807" s="217"/>
      <c r="F1807" s="77" t="s">
        <v>1102</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c r="AZ1807" s="138"/>
      <c r="BA1807" s="138"/>
      <c r="BB1807" s="138"/>
      <c r="BC1807" s="138"/>
      <c r="BD1807" s="138"/>
      <c r="BE1807" s="138"/>
      <c r="BF1807" s="138"/>
      <c r="BG1807" s="138"/>
      <c r="BH1807" s="138"/>
      <c r="BI1807" s="138"/>
      <c r="BJ1807" s="138"/>
      <c r="BK1807" s="138">
        <v>30000</v>
      </c>
      <c r="BL1807" s="192"/>
      <c r="BM1807" s="202"/>
      <c r="BN1807" s="211"/>
      <c r="BO1807" s="202"/>
    </row>
    <row r="1808" spans="1:67" x14ac:dyDescent="0.25">
      <c r="A1808" s="209"/>
      <c r="B1808" s="210"/>
      <c r="C1808" s="139"/>
      <c r="D1808" s="233"/>
      <c r="E1808" s="217"/>
      <c r="F1808" s="77" t="s">
        <v>1144</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c r="AZ1808" s="138"/>
      <c r="BA1808" s="138"/>
      <c r="BB1808" s="138"/>
      <c r="BC1808" s="138"/>
      <c r="BD1808" s="138"/>
      <c r="BE1808" s="138"/>
      <c r="BF1808" s="138"/>
      <c r="BG1808" s="138"/>
      <c r="BH1808" s="138"/>
      <c r="BI1808" s="138"/>
      <c r="BJ1808" s="138"/>
      <c r="BK1808" s="138">
        <v>9000</v>
      </c>
      <c r="BL1808" s="192"/>
      <c r="BM1808" s="202"/>
      <c r="BN1808" s="211"/>
      <c r="BO1808" s="202"/>
    </row>
    <row r="1809" spans="1:67" x14ac:dyDescent="0.25">
      <c r="A1809" s="69"/>
      <c r="B1809" s="23" t="s">
        <v>132</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107"/>
      <c r="AZ1809" s="107"/>
      <c r="BA1809" s="107"/>
      <c r="BB1809" s="107"/>
      <c r="BC1809" s="107"/>
      <c r="BD1809" s="107"/>
      <c r="BE1809" s="107"/>
      <c r="BF1809" s="107"/>
      <c r="BG1809" s="107"/>
      <c r="BH1809" s="107"/>
      <c r="BI1809" s="107"/>
      <c r="BJ1809" s="107"/>
      <c r="BK1809" s="94">
        <f>SUM(BK1801:BK1808)</f>
        <v>1897552.28</v>
      </c>
      <c r="BL1809" s="193">
        <f>BK1809/E1801</f>
        <v>0.99642138358940924</v>
      </c>
      <c r="BM1809" s="202"/>
      <c r="BN1809" s="211"/>
      <c r="BO1809" s="202"/>
    </row>
    <row r="1810" spans="1:67" x14ac:dyDescent="0.25">
      <c r="A1810" s="339">
        <v>207</v>
      </c>
      <c r="B1810" s="342" t="s">
        <v>1652</v>
      </c>
      <c r="C1810" s="359" t="s">
        <v>1653</v>
      </c>
      <c r="D1810" s="371" t="s">
        <v>522</v>
      </c>
      <c r="E1810" s="365">
        <v>1213904.9600000002</v>
      </c>
      <c r="F1810" s="7" t="s">
        <v>1099</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c r="AZ1810" s="138"/>
      <c r="BA1810" s="138"/>
      <c r="BB1810" s="138"/>
      <c r="BC1810" s="138"/>
      <c r="BD1810" s="138"/>
      <c r="BE1810" s="138"/>
      <c r="BF1810" s="138"/>
      <c r="BG1810" s="138"/>
      <c r="BH1810" s="138"/>
      <c r="BI1810" s="138"/>
      <c r="BJ1810" s="138"/>
      <c r="BK1810" s="138">
        <v>51188.5</v>
      </c>
      <c r="BL1810" s="192"/>
      <c r="BM1810" s="202"/>
      <c r="BN1810" s="211"/>
      <c r="BO1810" s="202"/>
    </row>
    <row r="1811" spans="1:67" x14ac:dyDescent="0.25">
      <c r="A1811" s="340"/>
      <c r="B1811" s="343"/>
      <c r="C1811" s="360"/>
      <c r="D1811" s="375"/>
      <c r="E1811" s="366"/>
      <c r="F1811" s="7" t="s">
        <v>1093</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c r="AZ1811" s="138"/>
      <c r="BA1811" s="138"/>
      <c r="BB1811" s="138"/>
      <c r="BC1811" s="138"/>
      <c r="BD1811" s="138"/>
      <c r="BE1811" s="138"/>
      <c r="BF1811" s="138"/>
      <c r="BG1811" s="138"/>
      <c r="BH1811" s="138"/>
      <c r="BI1811" s="138"/>
      <c r="BJ1811" s="138"/>
      <c r="BK1811" s="138">
        <v>39843.86</v>
      </c>
      <c r="BL1811" s="192"/>
      <c r="BM1811" s="202"/>
      <c r="BN1811" s="211"/>
      <c r="BO1811" s="202"/>
    </row>
    <row r="1812" spans="1:67" x14ac:dyDescent="0.25">
      <c r="A1812" s="340"/>
      <c r="B1812" s="343"/>
      <c r="C1812" s="360"/>
      <c r="D1812" s="375"/>
      <c r="E1812" s="366"/>
      <c r="F1812" s="7" t="s">
        <v>1212</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c r="AZ1812" s="138"/>
      <c r="BA1812" s="138"/>
      <c r="BB1812" s="138"/>
      <c r="BC1812" s="138"/>
      <c r="BD1812" s="138"/>
      <c r="BE1812" s="138"/>
      <c r="BF1812" s="138"/>
      <c r="BG1812" s="138"/>
      <c r="BH1812" s="138"/>
      <c r="BI1812" s="138"/>
      <c r="BJ1812" s="138"/>
      <c r="BK1812" s="138">
        <v>651990.56999999995</v>
      </c>
      <c r="BL1812" s="192"/>
      <c r="BM1812" s="202">
        <v>9</v>
      </c>
      <c r="BN1812" s="211">
        <v>574201</v>
      </c>
      <c r="BO1812" s="202"/>
    </row>
    <row r="1813" spans="1:67" x14ac:dyDescent="0.25">
      <c r="A1813" s="340"/>
      <c r="B1813" s="343"/>
      <c r="C1813" s="360"/>
      <c r="D1813" s="375"/>
      <c r="E1813" s="366"/>
      <c r="F1813" s="7" t="s">
        <v>1113</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c r="AZ1813" s="138"/>
      <c r="BA1813" s="138"/>
      <c r="BB1813" s="138"/>
      <c r="BC1813" s="138"/>
      <c r="BD1813" s="138"/>
      <c r="BE1813" s="138"/>
      <c r="BF1813" s="138"/>
      <c r="BG1813" s="138"/>
      <c r="BH1813" s="138"/>
      <c r="BI1813" s="138"/>
      <c r="BJ1813" s="138"/>
      <c r="BK1813" s="138">
        <v>253551.86</v>
      </c>
      <c r="BL1813" s="192"/>
      <c r="BM1813" s="202">
        <v>3</v>
      </c>
      <c r="BN1813" s="211">
        <v>100728</v>
      </c>
      <c r="BO1813" s="202"/>
    </row>
    <row r="1814" spans="1:67" x14ac:dyDescent="0.25">
      <c r="A1814" s="341"/>
      <c r="B1814" s="344"/>
      <c r="C1814" s="361"/>
      <c r="D1814" s="376"/>
      <c r="E1814" s="367"/>
      <c r="F1814" s="77" t="s">
        <v>1189</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c r="AZ1814" s="138"/>
      <c r="BA1814" s="138"/>
      <c r="BB1814" s="138"/>
      <c r="BC1814" s="138"/>
      <c r="BD1814" s="138"/>
      <c r="BE1814" s="138"/>
      <c r="BF1814" s="138"/>
      <c r="BG1814" s="138"/>
      <c r="BH1814" s="138"/>
      <c r="BI1814" s="138"/>
      <c r="BJ1814" s="138"/>
      <c r="BK1814" s="138">
        <v>217330</v>
      </c>
      <c r="BL1814" s="192"/>
      <c r="BM1814" s="202">
        <v>3</v>
      </c>
      <c r="BN1814" s="211">
        <v>129031</v>
      </c>
      <c r="BO1814" s="202"/>
    </row>
    <row r="1815" spans="1:67" x14ac:dyDescent="0.25">
      <c r="A1815" s="69"/>
      <c r="B1815" s="23" t="s">
        <v>132</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107"/>
      <c r="AZ1815" s="107"/>
      <c r="BA1815" s="107"/>
      <c r="BB1815" s="107"/>
      <c r="BC1815" s="107"/>
      <c r="BD1815" s="107"/>
      <c r="BE1815" s="107"/>
      <c r="BF1815" s="107"/>
      <c r="BG1815" s="107"/>
      <c r="BH1815" s="107"/>
      <c r="BI1815" s="107"/>
      <c r="BJ1815" s="107"/>
      <c r="BK1815" s="94">
        <f>SUM(BK1810:BK1814)</f>
        <v>1213904.79</v>
      </c>
      <c r="BL1815" s="193">
        <f>BK1815/E1810</f>
        <v>0.99999985995608742</v>
      </c>
      <c r="BM1815" s="202"/>
      <c r="BN1815" s="211"/>
      <c r="BO1815" s="202"/>
    </row>
    <row r="1816" spans="1:67" x14ac:dyDescent="0.25">
      <c r="A1816" s="339">
        <v>208</v>
      </c>
      <c r="B1816" s="342" t="s">
        <v>1654</v>
      </c>
      <c r="C1816" s="359" t="s">
        <v>1653</v>
      </c>
      <c r="D1816" s="371" t="s">
        <v>523</v>
      </c>
      <c r="E1816" s="365">
        <v>1996108.69</v>
      </c>
      <c r="F1816" s="7" t="s">
        <v>1113</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c r="AZ1816" s="138"/>
      <c r="BA1816" s="138"/>
      <c r="BB1816" s="138"/>
      <c r="BC1816" s="138"/>
      <c r="BD1816" s="138"/>
      <c r="BE1816" s="138"/>
      <c r="BF1816" s="138"/>
      <c r="BG1816" s="138"/>
      <c r="BH1816" s="138"/>
      <c r="BI1816" s="138"/>
      <c r="BJ1816" s="138"/>
      <c r="BK1816" s="138">
        <v>505416.44</v>
      </c>
      <c r="BL1816" s="192"/>
      <c r="BM1816" s="202">
        <v>3</v>
      </c>
      <c r="BN1816" s="211">
        <v>400877</v>
      </c>
      <c r="BO1816" s="202"/>
    </row>
    <row r="1817" spans="1:67" x14ac:dyDescent="0.25">
      <c r="A1817" s="340"/>
      <c r="B1817" s="343"/>
      <c r="C1817" s="360"/>
      <c r="D1817" s="360"/>
      <c r="E1817" s="366"/>
      <c r="F1817" s="7" t="s">
        <v>1091</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c r="AZ1817" s="138"/>
      <c r="BA1817" s="138"/>
      <c r="BB1817" s="138"/>
      <c r="BC1817" s="138"/>
      <c r="BD1817" s="138"/>
      <c r="BE1817" s="138"/>
      <c r="BF1817" s="138"/>
      <c r="BG1817" s="138"/>
      <c r="BH1817" s="138"/>
      <c r="BI1817" s="138"/>
      <c r="BJ1817" s="138"/>
      <c r="BK1817" s="138">
        <v>180000</v>
      </c>
      <c r="BL1817" s="192"/>
      <c r="BM1817" s="202">
        <v>11</v>
      </c>
      <c r="BN1817" s="211">
        <v>165000</v>
      </c>
      <c r="BO1817" s="202"/>
    </row>
    <row r="1818" spans="1:67" x14ac:dyDescent="0.25">
      <c r="A1818" s="340"/>
      <c r="B1818" s="343"/>
      <c r="C1818" s="360"/>
      <c r="D1818" s="360"/>
      <c r="E1818" s="366"/>
      <c r="F1818" s="7" t="s">
        <v>1114</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c r="AZ1818" s="138"/>
      <c r="BA1818" s="138"/>
      <c r="BB1818" s="138"/>
      <c r="BC1818" s="138"/>
      <c r="BD1818" s="138"/>
      <c r="BE1818" s="138"/>
      <c r="BF1818" s="138"/>
      <c r="BG1818" s="138"/>
      <c r="BH1818" s="138"/>
      <c r="BI1818" s="138"/>
      <c r="BJ1818" s="138"/>
      <c r="BK1818" s="138">
        <v>320000</v>
      </c>
      <c r="BL1818" s="192"/>
      <c r="BM1818" s="202">
        <v>8</v>
      </c>
      <c r="BN1818" s="211">
        <v>320000</v>
      </c>
      <c r="BO1818" s="202"/>
    </row>
    <row r="1819" spans="1:67" x14ac:dyDescent="0.25">
      <c r="A1819" s="340"/>
      <c r="B1819" s="343"/>
      <c r="C1819" s="360"/>
      <c r="D1819" s="360"/>
      <c r="E1819" s="366"/>
      <c r="F1819" s="7" t="s">
        <v>1118</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c r="AZ1819" s="138"/>
      <c r="BA1819" s="138"/>
      <c r="BB1819" s="138"/>
      <c r="BC1819" s="138"/>
      <c r="BD1819" s="138"/>
      <c r="BE1819" s="138"/>
      <c r="BF1819" s="138"/>
      <c r="BG1819" s="138"/>
      <c r="BH1819" s="138"/>
      <c r="BI1819" s="138"/>
      <c r="BJ1819" s="138"/>
      <c r="BK1819" s="138">
        <v>190000</v>
      </c>
      <c r="BL1819" s="192"/>
      <c r="BM1819" s="202">
        <v>2</v>
      </c>
      <c r="BN1819" s="211">
        <v>140000</v>
      </c>
      <c r="BO1819" s="202"/>
    </row>
    <row r="1820" spans="1:67" x14ac:dyDescent="0.25">
      <c r="A1820" s="340"/>
      <c r="B1820" s="343"/>
      <c r="C1820" s="360"/>
      <c r="D1820" s="360"/>
      <c r="E1820" s="366"/>
      <c r="F1820" s="7" t="s">
        <v>1143</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c r="AZ1820" s="138"/>
      <c r="BA1820" s="138"/>
      <c r="BB1820" s="138"/>
      <c r="BC1820" s="138"/>
      <c r="BD1820" s="138"/>
      <c r="BE1820" s="138"/>
      <c r="BF1820" s="138"/>
      <c r="BG1820" s="138"/>
      <c r="BH1820" s="138"/>
      <c r="BI1820" s="138"/>
      <c r="BJ1820" s="138"/>
      <c r="BK1820" s="138">
        <v>690121.25</v>
      </c>
      <c r="BL1820" s="192"/>
      <c r="BM1820" s="202">
        <v>13</v>
      </c>
      <c r="BN1820" s="211">
        <v>514332</v>
      </c>
      <c r="BO1820" s="202"/>
    </row>
    <row r="1821" spans="1:67" x14ac:dyDescent="0.25">
      <c r="A1821" s="209"/>
      <c r="B1821" s="210"/>
      <c r="C1821" s="139"/>
      <c r="D1821" s="216"/>
      <c r="E1821" s="217"/>
      <c r="F1821" s="8" t="s">
        <v>1502</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c r="AZ1821" s="138"/>
      <c r="BA1821" s="138"/>
      <c r="BB1821" s="138"/>
      <c r="BC1821" s="138"/>
      <c r="BD1821" s="138"/>
      <c r="BE1821" s="138"/>
      <c r="BF1821" s="138"/>
      <c r="BG1821" s="138"/>
      <c r="BH1821" s="138"/>
      <c r="BI1821" s="138"/>
      <c r="BJ1821" s="138"/>
      <c r="BK1821" s="138">
        <v>5000</v>
      </c>
      <c r="BL1821" s="192"/>
      <c r="BM1821" s="202"/>
      <c r="BN1821" s="211"/>
      <c r="BO1821" s="202"/>
    </row>
    <row r="1822" spans="1:67" x14ac:dyDescent="0.25">
      <c r="A1822" s="209"/>
      <c r="B1822" s="210"/>
      <c r="C1822" s="139"/>
      <c r="D1822" s="216"/>
      <c r="E1822" s="217"/>
      <c r="F1822" s="8" t="s">
        <v>1120</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c r="AZ1822" s="138"/>
      <c r="BA1822" s="138"/>
      <c r="BB1822" s="138"/>
      <c r="BC1822" s="138"/>
      <c r="BD1822" s="138"/>
      <c r="BE1822" s="138"/>
      <c r="BF1822" s="138"/>
      <c r="BG1822" s="138"/>
      <c r="BH1822" s="138"/>
      <c r="BI1822" s="138"/>
      <c r="BJ1822" s="138"/>
      <c r="BK1822" s="138">
        <v>50000</v>
      </c>
      <c r="BL1822" s="192"/>
      <c r="BM1822" s="202"/>
      <c r="BN1822" s="211"/>
      <c r="BO1822" s="202"/>
    </row>
    <row r="1823" spans="1:67" x14ac:dyDescent="0.25">
      <c r="A1823" s="209"/>
      <c r="B1823" s="210"/>
      <c r="C1823" s="139"/>
      <c r="D1823" s="216"/>
      <c r="E1823" s="217"/>
      <c r="F1823" s="8" t="s">
        <v>1121</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c r="AZ1823" s="138"/>
      <c r="BA1823" s="138"/>
      <c r="BB1823" s="138"/>
      <c r="BC1823" s="138"/>
      <c r="BD1823" s="138"/>
      <c r="BE1823" s="138"/>
      <c r="BF1823" s="138"/>
      <c r="BG1823" s="138"/>
      <c r="BH1823" s="138"/>
      <c r="BI1823" s="138"/>
      <c r="BJ1823" s="138"/>
      <c r="BK1823" s="138">
        <v>5571</v>
      </c>
      <c r="BL1823" s="192"/>
      <c r="BM1823" s="202"/>
      <c r="BN1823" s="211"/>
      <c r="BO1823" s="202"/>
    </row>
    <row r="1824" spans="1:67" x14ac:dyDescent="0.25">
      <c r="A1824" s="209"/>
      <c r="B1824" s="210"/>
      <c r="C1824" s="139"/>
      <c r="D1824" s="216"/>
      <c r="E1824" s="217"/>
      <c r="F1824" s="8" t="s">
        <v>1122</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c r="AZ1824" s="138"/>
      <c r="BA1824" s="138"/>
      <c r="BB1824" s="138"/>
      <c r="BC1824" s="138"/>
      <c r="BD1824" s="138"/>
      <c r="BE1824" s="138"/>
      <c r="BF1824" s="138"/>
      <c r="BG1824" s="138"/>
      <c r="BH1824" s="138"/>
      <c r="BI1824" s="138"/>
      <c r="BJ1824" s="138"/>
      <c r="BK1824" s="138">
        <v>50000</v>
      </c>
      <c r="BL1824" s="192"/>
      <c r="BM1824" s="202"/>
      <c r="BN1824" s="211"/>
      <c r="BO1824" s="202"/>
    </row>
    <row r="1825" spans="1:67" x14ac:dyDescent="0.25">
      <c r="A1825" s="69"/>
      <c r="B1825" s="23" t="s">
        <v>132</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107"/>
      <c r="AZ1825" s="107"/>
      <c r="BA1825" s="107"/>
      <c r="BB1825" s="107"/>
      <c r="BC1825" s="107"/>
      <c r="BD1825" s="107"/>
      <c r="BE1825" s="107"/>
      <c r="BF1825" s="107"/>
      <c r="BG1825" s="107"/>
      <c r="BH1825" s="107"/>
      <c r="BI1825" s="107"/>
      <c r="BJ1825" s="107"/>
      <c r="BK1825" s="94">
        <f>SUM(BK1816:BK1824)</f>
        <v>1996108.69</v>
      </c>
      <c r="BL1825" s="193">
        <f>BK1825/E1816</f>
        <v>1</v>
      </c>
      <c r="BM1825" s="202"/>
      <c r="BN1825" s="211"/>
      <c r="BO1825" s="202"/>
    </row>
    <row r="1826" spans="1:67" x14ac:dyDescent="0.25">
      <c r="A1826" s="339">
        <v>209</v>
      </c>
      <c r="B1826" s="342" t="s">
        <v>1655</v>
      </c>
      <c r="C1826" s="359" t="s">
        <v>1653</v>
      </c>
      <c r="D1826" s="371" t="s">
        <v>524</v>
      </c>
      <c r="E1826" s="365">
        <v>1559436.1400000001</v>
      </c>
      <c r="F1826" s="7" t="s">
        <v>1515</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c r="AZ1826" s="138"/>
      <c r="BA1826" s="138"/>
      <c r="BB1826" s="138"/>
      <c r="BC1826" s="138"/>
      <c r="BD1826" s="138"/>
      <c r="BE1826" s="138"/>
      <c r="BF1826" s="138"/>
      <c r="BG1826" s="138"/>
      <c r="BH1826" s="138"/>
      <c r="BI1826" s="138"/>
      <c r="BJ1826" s="138"/>
      <c r="BK1826" s="138">
        <v>652898.43000000005</v>
      </c>
      <c r="BL1826" s="192"/>
      <c r="BM1826" s="202">
        <v>9</v>
      </c>
      <c r="BN1826" s="211">
        <v>627340</v>
      </c>
      <c r="BO1826" s="202"/>
    </row>
    <row r="1827" spans="1:67" x14ac:dyDescent="0.25">
      <c r="A1827" s="340"/>
      <c r="B1827" s="343"/>
      <c r="C1827" s="360"/>
      <c r="D1827" s="414"/>
      <c r="E1827" s="366"/>
      <c r="F1827" s="7" t="s">
        <v>1289</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c r="AZ1827" s="138"/>
      <c r="BA1827" s="138"/>
      <c r="BB1827" s="138"/>
      <c r="BC1827" s="138"/>
      <c r="BD1827" s="138"/>
      <c r="BE1827" s="138"/>
      <c r="BF1827" s="138"/>
      <c r="BG1827" s="138"/>
      <c r="BH1827" s="138"/>
      <c r="BI1827" s="138"/>
      <c r="BJ1827" s="138"/>
      <c r="BK1827" s="138">
        <v>429852.22</v>
      </c>
      <c r="BL1827" s="192"/>
      <c r="BM1827" s="202">
        <v>5</v>
      </c>
      <c r="BN1827" s="211">
        <v>321145</v>
      </c>
      <c r="BO1827" s="202"/>
    </row>
    <row r="1828" spans="1:67" x14ac:dyDescent="0.25">
      <c r="A1828" s="340"/>
      <c r="B1828" s="343"/>
      <c r="C1828" s="360"/>
      <c r="D1828" s="414"/>
      <c r="E1828" s="366"/>
      <c r="F1828" s="7" t="s">
        <v>670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c r="AZ1828" s="138"/>
      <c r="BA1828" s="138"/>
      <c r="BB1828" s="138"/>
      <c r="BC1828" s="138"/>
      <c r="BD1828" s="138"/>
      <c r="BE1828" s="138"/>
      <c r="BF1828" s="138"/>
      <c r="BG1828" s="138"/>
      <c r="BH1828" s="138"/>
      <c r="BI1828" s="138"/>
      <c r="BJ1828" s="138"/>
      <c r="BK1828" s="138">
        <v>184222.38</v>
      </c>
      <c r="BL1828" s="192"/>
      <c r="BM1828" s="202"/>
      <c r="BN1828" s="211"/>
      <c r="BO1828" s="202"/>
    </row>
    <row r="1829" spans="1:67" x14ac:dyDescent="0.25">
      <c r="A1829" s="209"/>
      <c r="B1829" s="210"/>
      <c r="C1829" s="139"/>
      <c r="D1829" s="266"/>
      <c r="E1829" s="217"/>
      <c r="F1829" s="77" t="s">
        <v>1185</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c r="AZ1829" s="138"/>
      <c r="BA1829" s="138"/>
      <c r="BB1829" s="138"/>
      <c r="BC1829" s="138"/>
      <c r="BD1829" s="138"/>
      <c r="BE1829" s="138"/>
      <c r="BF1829" s="138"/>
      <c r="BG1829" s="138"/>
      <c r="BH1829" s="138"/>
      <c r="BI1829" s="138"/>
      <c r="BJ1829" s="138"/>
      <c r="BK1829" s="138">
        <v>30000</v>
      </c>
      <c r="BL1829" s="192"/>
      <c r="BM1829" s="202"/>
      <c r="BN1829" s="211"/>
      <c r="BO1829" s="202"/>
    </row>
    <row r="1830" spans="1:67" x14ac:dyDescent="0.25">
      <c r="A1830" s="209"/>
      <c r="B1830" s="210"/>
      <c r="C1830" s="139"/>
      <c r="D1830" s="266"/>
      <c r="E1830" s="217"/>
      <c r="F1830" s="77" t="s">
        <v>1110</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c r="AZ1830" s="138"/>
      <c r="BA1830" s="138"/>
      <c r="BB1830" s="138"/>
      <c r="BC1830" s="138"/>
      <c r="BD1830" s="138"/>
      <c r="BE1830" s="138"/>
      <c r="BF1830" s="138"/>
      <c r="BG1830" s="138"/>
      <c r="BH1830" s="138"/>
      <c r="BI1830" s="138"/>
      <c r="BJ1830" s="138"/>
      <c r="BK1830" s="138">
        <v>120000</v>
      </c>
      <c r="BL1830" s="192"/>
      <c r="BM1830" s="202"/>
      <c r="BN1830" s="211"/>
      <c r="BO1830" s="202"/>
    </row>
    <row r="1831" spans="1:67" x14ac:dyDescent="0.25">
      <c r="A1831" s="209"/>
      <c r="B1831" s="210"/>
      <c r="C1831" s="139"/>
      <c r="D1831" s="266"/>
      <c r="E1831" s="217"/>
      <c r="F1831" s="77" t="s">
        <v>1513</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c r="AZ1831" s="138"/>
      <c r="BA1831" s="138"/>
      <c r="BB1831" s="138"/>
      <c r="BC1831" s="138"/>
      <c r="BD1831" s="138"/>
      <c r="BE1831" s="138"/>
      <c r="BF1831" s="138"/>
      <c r="BG1831" s="138"/>
      <c r="BH1831" s="138"/>
      <c r="BI1831" s="138"/>
      <c r="BJ1831" s="138"/>
      <c r="BK1831" s="138">
        <v>107463.11</v>
      </c>
      <c r="BL1831" s="192"/>
      <c r="BM1831" s="202"/>
      <c r="BN1831" s="211"/>
      <c r="BO1831" s="202"/>
    </row>
    <row r="1832" spans="1:67" x14ac:dyDescent="0.25">
      <c r="A1832" s="209"/>
      <c r="B1832" s="210"/>
      <c r="C1832" s="139"/>
      <c r="D1832" s="266"/>
      <c r="E1832" s="217"/>
      <c r="F1832" s="77" t="s">
        <v>1510</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c r="AZ1832" s="138"/>
      <c r="BA1832" s="138"/>
      <c r="BB1832" s="138"/>
      <c r="BC1832" s="138"/>
      <c r="BD1832" s="138"/>
      <c r="BE1832" s="138"/>
      <c r="BF1832" s="138"/>
      <c r="BG1832" s="138"/>
      <c r="BH1832" s="138"/>
      <c r="BI1832" s="138"/>
      <c r="BJ1832" s="138"/>
      <c r="BK1832" s="138">
        <v>35000</v>
      </c>
      <c r="BL1832" s="192"/>
      <c r="BM1832" s="202"/>
      <c r="BN1832" s="211"/>
      <c r="BO1832" s="202"/>
    </row>
    <row r="1833" spans="1:67" x14ac:dyDescent="0.25">
      <c r="A1833" s="69"/>
      <c r="B1833" s="23" t="s">
        <v>132</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107"/>
      <c r="AZ1833" s="107"/>
      <c r="BA1833" s="107"/>
      <c r="BB1833" s="107"/>
      <c r="BC1833" s="107"/>
      <c r="BD1833" s="107"/>
      <c r="BE1833" s="107"/>
      <c r="BF1833" s="107"/>
      <c r="BG1833" s="107"/>
      <c r="BH1833" s="107"/>
      <c r="BI1833" s="107"/>
      <c r="BJ1833" s="107"/>
      <c r="BK1833" s="94">
        <f>SUM(BK1826:BK1832)</f>
        <v>1559436.14</v>
      </c>
      <c r="BL1833" s="193">
        <f>BK1833/E1826</f>
        <v>0.99999999999999989</v>
      </c>
      <c r="BM1833" s="202"/>
      <c r="BN1833" s="211"/>
      <c r="BO1833" s="202"/>
    </row>
    <row r="1834" spans="1:67" x14ac:dyDescent="0.25">
      <c r="A1834" s="339">
        <v>210</v>
      </c>
      <c r="B1834" s="342" t="s">
        <v>1656</v>
      </c>
      <c r="C1834" s="359" t="s">
        <v>1657</v>
      </c>
      <c r="D1834" s="371" t="s">
        <v>525</v>
      </c>
      <c r="E1834" s="365">
        <v>1557109.5200000003</v>
      </c>
      <c r="F1834" s="7" t="s">
        <v>1510</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c r="AZ1834" s="138"/>
      <c r="BA1834" s="138"/>
      <c r="BB1834" s="138"/>
      <c r="BC1834" s="138"/>
      <c r="BD1834" s="138"/>
      <c r="BE1834" s="138"/>
      <c r="BF1834" s="138"/>
      <c r="BG1834" s="138"/>
      <c r="BH1834" s="138"/>
      <c r="BI1834" s="138"/>
      <c r="BJ1834" s="138"/>
      <c r="BK1834" s="138">
        <f>N1834+M1834+L1834+K1834+J1834+I1834+H1834+G1834</f>
        <v>46092.47</v>
      </c>
      <c r="BL1834" s="192"/>
      <c r="BM1834" s="202"/>
      <c r="BN1834" s="211"/>
      <c r="BO1834" s="202"/>
    </row>
    <row r="1835" spans="1:67" x14ac:dyDescent="0.25">
      <c r="A1835" s="340"/>
      <c r="B1835" s="343"/>
      <c r="C1835" s="360"/>
      <c r="D1835" s="375"/>
      <c r="E1835" s="366"/>
      <c r="F1835" s="7" t="s">
        <v>1515</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c r="AZ1835" s="138"/>
      <c r="BA1835" s="138"/>
      <c r="BB1835" s="138"/>
      <c r="BC1835" s="138"/>
      <c r="BD1835" s="138"/>
      <c r="BE1835" s="138"/>
      <c r="BF1835" s="138"/>
      <c r="BG1835" s="138"/>
      <c r="BH1835" s="138"/>
      <c r="BI1835" s="138"/>
      <c r="BJ1835" s="138"/>
      <c r="BK1835" s="138">
        <f t="shared" ref="BK1835:BK1840" si="14">N1835+M1835+L1835+K1835+J1835+I1835+H1835+G1835</f>
        <v>904132.92</v>
      </c>
      <c r="BL1835" s="192"/>
      <c r="BM1835" s="202">
        <v>9</v>
      </c>
      <c r="BN1835" s="211">
        <v>765598</v>
      </c>
      <c r="BO1835" s="202"/>
    </row>
    <row r="1836" spans="1:67" x14ac:dyDescent="0.25">
      <c r="A1836" s="340"/>
      <c r="B1836" s="343"/>
      <c r="C1836" s="360"/>
      <c r="D1836" s="375"/>
      <c r="E1836" s="366"/>
      <c r="F1836" s="7" t="s">
        <v>1185</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c r="AZ1836" s="138"/>
      <c r="BA1836" s="138"/>
      <c r="BB1836" s="138"/>
      <c r="BC1836" s="138"/>
      <c r="BD1836" s="138"/>
      <c r="BE1836" s="138"/>
      <c r="BF1836" s="138"/>
      <c r="BG1836" s="138"/>
      <c r="BH1836" s="138"/>
      <c r="BI1836" s="138"/>
      <c r="BJ1836" s="138"/>
      <c r="BK1836" s="138">
        <f t="shared" si="14"/>
        <v>23046.23</v>
      </c>
      <c r="BL1836" s="192"/>
      <c r="BM1836" s="202"/>
      <c r="BN1836" s="211"/>
      <c r="BO1836" s="202"/>
    </row>
    <row r="1837" spans="1:67" x14ac:dyDescent="0.25">
      <c r="A1837" s="340"/>
      <c r="B1837" s="343"/>
      <c r="C1837" s="360"/>
      <c r="D1837" s="375"/>
      <c r="E1837" s="366"/>
      <c r="F1837" s="7" t="s">
        <v>1366</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c r="AZ1837" s="138"/>
      <c r="BA1837" s="138"/>
      <c r="BB1837" s="138"/>
      <c r="BC1837" s="138"/>
      <c r="BD1837" s="138"/>
      <c r="BE1837" s="138"/>
      <c r="BF1837" s="138"/>
      <c r="BG1837" s="138"/>
      <c r="BH1837" s="138"/>
      <c r="BI1837" s="138"/>
      <c r="BJ1837" s="138"/>
      <c r="BK1837" s="138">
        <f t="shared" si="14"/>
        <v>184369.86</v>
      </c>
      <c r="BL1837" s="192"/>
      <c r="BM1837" s="202">
        <v>7</v>
      </c>
      <c r="BN1837" s="211">
        <v>105000</v>
      </c>
      <c r="BO1837" s="202"/>
    </row>
    <row r="1838" spans="1:67" x14ac:dyDescent="0.25">
      <c r="A1838" s="340"/>
      <c r="B1838" s="343"/>
      <c r="C1838" s="360"/>
      <c r="D1838" s="375"/>
      <c r="E1838" s="366"/>
      <c r="F1838" s="7" t="s">
        <v>1110</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c r="AZ1838" s="138"/>
      <c r="BA1838" s="138"/>
      <c r="BB1838" s="138"/>
      <c r="BC1838" s="138"/>
      <c r="BD1838" s="138"/>
      <c r="BE1838" s="138"/>
      <c r="BF1838" s="138"/>
      <c r="BG1838" s="138"/>
      <c r="BH1838" s="138"/>
      <c r="BI1838" s="138"/>
      <c r="BJ1838" s="138"/>
      <c r="BK1838" s="138">
        <f t="shared" si="14"/>
        <v>122913.24</v>
      </c>
      <c r="BL1838" s="192"/>
      <c r="BM1838" s="202">
        <v>2</v>
      </c>
      <c r="BN1838" s="211">
        <v>80000</v>
      </c>
      <c r="BO1838" s="202"/>
    </row>
    <row r="1839" spans="1:67" x14ac:dyDescent="0.25">
      <c r="A1839" s="340"/>
      <c r="B1839" s="343"/>
      <c r="C1839" s="360"/>
      <c r="D1839" s="375"/>
      <c r="E1839" s="366"/>
      <c r="F1839" s="7" t="s">
        <v>1289</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c r="AZ1839" s="138"/>
      <c r="BA1839" s="138"/>
      <c r="BB1839" s="138"/>
      <c r="BC1839" s="138"/>
      <c r="BD1839" s="138"/>
      <c r="BE1839" s="138"/>
      <c r="BF1839" s="138"/>
      <c r="BG1839" s="138"/>
      <c r="BH1839" s="138"/>
      <c r="BI1839" s="138"/>
      <c r="BJ1839" s="138"/>
      <c r="BK1839" s="138">
        <f t="shared" si="14"/>
        <v>215098.18</v>
      </c>
      <c r="BL1839" s="192"/>
      <c r="BM1839" s="202">
        <v>4</v>
      </c>
      <c r="BN1839" s="211">
        <v>271859.5</v>
      </c>
      <c r="BO1839" s="202"/>
    </row>
    <row r="1840" spans="1:67" x14ac:dyDescent="0.25">
      <c r="A1840" s="341"/>
      <c r="B1840" s="344"/>
      <c r="C1840" s="361"/>
      <c r="D1840" s="376"/>
      <c r="E1840" s="367"/>
      <c r="F1840" s="7" t="s">
        <v>1513</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c r="AZ1840" s="138"/>
      <c r="BA1840" s="138"/>
      <c r="BB1840" s="138"/>
      <c r="BC1840" s="138"/>
      <c r="BD1840" s="138"/>
      <c r="BE1840" s="138"/>
      <c r="BF1840" s="138"/>
      <c r="BG1840" s="138"/>
      <c r="BH1840" s="138"/>
      <c r="BI1840" s="138"/>
      <c r="BJ1840" s="138"/>
      <c r="BK1840" s="138">
        <f t="shared" si="14"/>
        <v>61456.62</v>
      </c>
      <c r="BL1840" s="192"/>
      <c r="BM1840" s="202"/>
      <c r="BN1840" s="211"/>
      <c r="BO1840" s="202"/>
    </row>
    <row r="1841" spans="1:67" x14ac:dyDescent="0.25">
      <c r="A1841" s="69"/>
      <c r="B1841" s="23" t="s">
        <v>132</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107"/>
      <c r="AZ1841" s="107"/>
      <c r="BA1841" s="107"/>
      <c r="BB1841" s="107"/>
      <c r="BC1841" s="107"/>
      <c r="BD1841" s="107"/>
      <c r="BE1841" s="107"/>
      <c r="BF1841" s="107"/>
      <c r="BG1841" s="107"/>
      <c r="BH1841" s="107"/>
      <c r="BI1841" s="107"/>
      <c r="BJ1841" s="107"/>
      <c r="BK1841" s="94">
        <f>SUM(BK1834:BK1840)</f>
        <v>1557109.52</v>
      </c>
      <c r="BL1841" s="193">
        <f>BK1841/E1834</f>
        <v>0.99999999999999989</v>
      </c>
      <c r="BM1841" s="202"/>
      <c r="BN1841" s="211"/>
      <c r="BO1841" s="202"/>
    </row>
    <row r="1842" spans="1:67" x14ac:dyDescent="0.25">
      <c r="A1842" s="339">
        <v>211</v>
      </c>
      <c r="B1842" s="342" t="s">
        <v>1658</v>
      </c>
      <c r="C1842" s="359" t="s">
        <v>1653</v>
      </c>
      <c r="D1842" s="385" t="s">
        <v>526</v>
      </c>
      <c r="E1842" s="180"/>
      <c r="F1842" s="7" t="s">
        <v>1149</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336"/>
      <c r="AZ1842" s="336"/>
      <c r="BA1842" s="336"/>
      <c r="BB1842" s="336"/>
      <c r="BC1842" s="336"/>
      <c r="BD1842" s="336"/>
      <c r="BE1842" s="336"/>
      <c r="BF1842" s="336"/>
      <c r="BG1842" s="336"/>
      <c r="BH1842" s="336"/>
      <c r="BI1842" s="336"/>
      <c r="BJ1842" s="336"/>
      <c r="BK1842" s="138">
        <v>80000</v>
      </c>
      <c r="BL1842" s="192"/>
      <c r="BM1842" s="202">
        <v>3</v>
      </c>
      <c r="BN1842" s="211">
        <v>60000</v>
      </c>
      <c r="BO1842" s="202"/>
    </row>
    <row r="1843" spans="1:67" x14ac:dyDescent="0.25">
      <c r="A1843" s="340"/>
      <c r="B1843" s="343"/>
      <c r="C1843" s="360"/>
      <c r="D1843" s="385"/>
      <c r="E1843" s="139"/>
      <c r="F1843" s="7" t="s">
        <v>1102</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c r="AZ1843" s="138"/>
      <c r="BA1843" s="138"/>
      <c r="BB1843" s="138"/>
      <c r="BC1843" s="138"/>
      <c r="BD1843" s="138"/>
      <c r="BE1843" s="138"/>
      <c r="BF1843" s="138"/>
      <c r="BG1843" s="138"/>
      <c r="BH1843" s="138"/>
      <c r="BI1843" s="138"/>
      <c r="BJ1843" s="138"/>
      <c r="BK1843" s="138">
        <v>85143.43</v>
      </c>
      <c r="BL1843" s="192"/>
      <c r="BM1843" s="202">
        <v>1</v>
      </c>
      <c r="BN1843" s="211">
        <v>85000</v>
      </c>
      <c r="BO1843" s="202"/>
    </row>
    <row r="1844" spans="1:67" x14ac:dyDescent="0.25">
      <c r="A1844" s="340"/>
      <c r="B1844" s="343"/>
      <c r="C1844" s="360"/>
      <c r="D1844" s="385"/>
      <c r="E1844" s="139"/>
      <c r="F1844" s="7" t="s">
        <v>1120</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c r="AZ1844" s="138"/>
      <c r="BA1844" s="138"/>
      <c r="BB1844" s="138"/>
      <c r="BC1844" s="138"/>
      <c r="BD1844" s="138"/>
      <c r="BE1844" s="138"/>
      <c r="BF1844" s="138"/>
      <c r="BG1844" s="138"/>
      <c r="BH1844" s="138"/>
      <c r="BI1844" s="138"/>
      <c r="BJ1844" s="138"/>
      <c r="BK1844" s="138">
        <v>1742515.82</v>
      </c>
      <c r="BL1844" s="192"/>
      <c r="BM1844" s="202">
        <v>20</v>
      </c>
      <c r="BN1844" s="211">
        <v>1701268</v>
      </c>
      <c r="BO1844" s="202"/>
    </row>
    <row r="1845" spans="1:67" x14ac:dyDescent="0.25">
      <c r="A1845" s="340"/>
      <c r="B1845" s="343"/>
      <c r="C1845" s="360"/>
      <c r="D1845" s="385"/>
      <c r="E1845" s="142">
        <v>2495659.25</v>
      </c>
      <c r="F1845" s="7" t="s">
        <v>1148</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c r="AZ1845" s="138"/>
      <c r="BA1845" s="138"/>
      <c r="BB1845" s="138"/>
      <c r="BC1845" s="138"/>
      <c r="BD1845" s="138"/>
      <c r="BE1845" s="138"/>
      <c r="BF1845" s="138"/>
      <c r="BG1845" s="138"/>
      <c r="BH1845" s="138"/>
      <c r="BI1845" s="138"/>
      <c r="BJ1845" s="138"/>
      <c r="BK1845" s="138">
        <v>400000</v>
      </c>
      <c r="BL1845" s="192"/>
      <c r="BM1845" s="202">
        <v>4</v>
      </c>
      <c r="BN1845" s="211">
        <v>400000</v>
      </c>
      <c r="BO1845" s="202"/>
    </row>
    <row r="1846" spans="1:67" x14ac:dyDescent="0.25">
      <c r="A1846" s="340"/>
      <c r="B1846" s="343"/>
      <c r="C1846" s="360"/>
      <c r="D1846" s="385"/>
      <c r="E1846" s="139"/>
      <c r="F1846" s="7" t="s">
        <v>1144</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c r="AZ1846" s="138"/>
      <c r="BA1846" s="138"/>
      <c r="BB1846" s="138"/>
      <c r="BC1846" s="138"/>
      <c r="BD1846" s="138"/>
      <c r="BE1846" s="138"/>
      <c r="BF1846" s="138"/>
      <c r="BG1846" s="138"/>
      <c r="BH1846" s="138"/>
      <c r="BI1846" s="138"/>
      <c r="BJ1846" s="138"/>
      <c r="BK1846" s="138">
        <v>60000</v>
      </c>
      <c r="BL1846" s="192"/>
      <c r="BM1846" s="202"/>
      <c r="BN1846" s="211"/>
      <c r="BO1846" s="202"/>
    </row>
    <row r="1847" spans="1:67" x14ac:dyDescent="0.25">
      <c r="A1847" s="340"/>
      <c r="B1847" s="343"/>
      <c r="C1847" s="360"/>
      <c r="D1847" s="385"/>
      <c r="E1847" s="139"/>
      <c r="F1847" s="7" t="s">
        <v>1276</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c r="AZ1847" s="138"/>
      <c r="BA1847" s="138"/>
      <c r="BB1847" s="138"/>
      <c r="BC1847" s="138"/>
      <c r="BD1847" s="138"/>
      <c r="BE1847" s="138"/>
      <c r="BF1847" s="138"/>
      <c r="BG1847" s="138"/>
      <c r="BH1847" s="138"/>
      <c r="BI1847" s="138"/>
      <c r="BJ1847" s="138"/>
      <c r="BK1847" s="138">
        <v>18000</v>
      </c>
      <c r="BL1847" s="192"/>
      <c r="BM1847" s="202"/>
      <c r="BN1847" s="211"/>
      <c r="BO1847" s="202"/>
    </row>
    <row r="1848" spans="1:67" x14ac:dyDescent="0.25">
      <c r="A1848" s="340"/>
      <c r="B1848" s="343"/>
      <c r="C1848" s="360"/>
      <c r="D1848" s="385"/>
      <c r="E1848" s="139"/>
      <c r="F1848" s="7" t="s">
        <v>1121</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c r="AZ1848" s="138"/>
      <c r="BA1848" s="138"/>
      <c r="BB1848" s="138"/>
      <c r="BC1848" s="138"/>
      <c r="BD1848" s="138"/>
      <c r="BE1848" s="138"/>
      <c r="BF1848" s="138"/>
      <c r="BG1848" s="138"/>
      <c r="BH1848" s="138"/>
      <c r="BI1848" s="138"/>
      <c r="BJ1848" s="138"/>
      <c r="BK1848" s="138">
        <v>100000</v>
      </c>
      <c r="BL1848" s="192"/>
      <c r="BM1848" s="202">
        <v>2</v>
      </c>
      <c r="BN1848" s="211">
        <v>99983</v>
      </c>
      <c r="BO1848" s="202"/>
    </row>
    <row r="1849" spans="1:67" x14ac:dyDescent="0.25">
      <c r="A1849" s="341"/>
      <c r="B1849" s="344"/>
      <c r="C1849" s="361"/>
      <c r="D1849" s="385"/>
      <c r="E1849" s="17"/>
      <c r="F1849" s="7" t="s">
        <v>1174</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c r="AZ1849" s="138"/>
      <c r="BA1849" s="138"/>
      <c r="BB1849" s="138"/>
      <c r="BC1849" s="138"/>
      <c r="BD1849" s="138"/>
      <c r="BE1849" s="138"/>
      <c r="BF1849" s="138"/>
      <c r="BG1849" s="138"/>
      <c r="BH1849" s="138"/>
      <c r="BI1849" s="138"/>
      <c r="BJ1849" s="138"/>
      <c r="BK1849" s="138">
        <v>10000</v>
      </c>
      <c r="BL1849" s="192"/>
      <c r="BM1849" s="202"/>
      <c r="BN1849" s="211"/>
      <c r="BO1849" s="202"/>
    </row>
    <row r="1850" spans="1:67" x14ac:dyDescent="0.25">
      <c r="A1850" s="69"/>
      <c r="B1850" s="23" t="s">
        <v>132</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107"/>
      <c r="AZ1850" s="107"/>
      <c r="BA1850" s="107"/>
      <c r="BB1850" s="107"/>
      <c r="BC1850" s="107"/>
      <c r="BD1850" s="107"/>
      <c r="BE1850" s="107"/>
      <c r="BF1850" s="107"/>
      <c r="BG1850" s="107"/>
      <c r="BH1850" s="107"/>
      <c r="BI1850" s="107"/>
      <c r="BJ1850" s="107"/>
      <c r="BK1850" s="94">
        <f>SUM(BK1842:BK1849)</f>
        <v>2495659.25</v>
      </c>
      <c r="BL1850" s="193">
        <f>BK1850/E1845</f>
        <v>1</v>
      </c>
      <c r="BM1850" s="202"/>
      <c r="BN1850" s="211"/>
      <c r="BO1850" s="202"/>
    </row>
    <row r="1851" spans="1:67" x14ac:dyDescent="0.25">
      <c r="A1851" s="339">
        <v>212</v>
      </c>
      <c r="B1851" s="342" t="s">
        <v>1661</v>
      </c>
      <c r="C1851" s="359" t="s">
        <v>1662</v>
      </c>
      <c r="D1851" s="371" t="s">
        <v>434</v>
      </c>
      <c r="E1851" s="180"/>
      <c r="F1851" s="53" t="s">
        <v>1659</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6"/>
      <c r="AZ1851" s="96"/>
      <c r="BA1851" s="96"/>
      <c r="BB1851" s="96"/>
      <c r="BC1851" s="96"/>
      <c r="BD1851" s="96"/>
      <c r="BE1851" s="96"/>
      <c r="BF1851" s="96"/>
      <c r="BG1851" s="96"/>
      <c r="BH1851" s="96"/>
      <c r="BI1851" s="96"/>
      <c r="BJ1851" s="96"/>
      <c r="BK1851" s="99">
        <v>199535</v>
      </c>
      <c r="BL1851" s="192"/>
      <c r="BM1851" s="202">
        <v>1</v>
      </c>
      <c r="BN1851" s="211">
        <v>199535</v>
      </c>
      <c r="BO1851" s="202" t="s">
        <v>794</v>
      </c>
    </row>
    <row r="1852" spans="1:67" x14ac:dyDescent="0.25">
      <c r="A1852" s="340"/>
      <c r="B1852" s="343"/>
      <c r="C1852" s="360"/>
      <c r="D1852" s="414"/>
      <c r="E1852" s="139"/>
      <c r="F1852" s="53" t="s">
        <v>1149</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6"/>
      <c r="AZ1852" s="96"/>
      <c r="BA1852" s="96"/>
      <c r="BB1852" s="96"/>
      <c r="BC1852" s="96"/>
      <c r="BD1852" s="96"/>
      <c r="BE1852" s="96"/>
      <c r="BF1852" s="96"/>
      <c r="BG1852" s="96"/>
      <c r="BH1852" s="96"/>
      <c r="BI1852" s="96"/>
      <c r="BJ1852" s="96"/>
      <c r="BK1852" s="99">
        <v>249450</v>
      </c>
      <c r="BL1852" s="192"/>
      <c r="BM1852" s="202">
        <v>8</v>
      </c>
      <c r="BN1852" s="211">
        <v>240000</v>
      </c>
      <c r="BO1852" s="202" t="s">
        <v>795</v>
      </c>
    </row>
    <row r="1853" spans="1:67" x14ac:dyDescent="0.25">
      <c r="A1853" s="340"/>
      <c r="B1853" s="343"/>
      <c r="C1853" s="360"/>
      <c r="D1853" s="414"/>
      <c r="E1853" s="139"/>
      <c r="F1853" s="53" t="s">
        <v>1660</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6"/>
      <c r="AZ1853" s="96"/>
      <c r="BA1853" s="96"/>
      <c r="BB1853" s="96"/>
      <c r="BC1853" s="96"/>
      <c r="BD1853" s="96"/>
      <c r="BE1853" s="96"/>
      <c r="BF1853" s="96"/>
      <c r="BG1853" s="96"/>
      <c r="BH1853" s="96"/>
      <c r="BI1853" s="96"/>
      <c r="BJ1853" s="96"/>
      <c r="BK1853" s="99">
        <v>307381</v>
      </c>
      <c r="BL1853" s="192"/>
      <c r="BM1853" s="202">
        <v>3</v>
      </c>
      <c r="BN1853" s="211">
        <v>307381</v>
      </c>
      <c r="BO1853" s="202" t="s">
        <v>796</v>
      </c>
    </row>
    <row r="1854" spans="1:67" x14ac:dyDescent="0.25">
      <c r="A1854" s="340"/>
      <c r="B1854" s="343"/>
      <c r="C1854" s="360"/>
      <c r="D1854" s="414"/>
      <c r="E1854" s="142">
        <v>1953329.97</v>
      </c>
      <c r="F1854" s="53" t="s">
        <v>1096</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6"/>
      <c r="AZ1854" s="96"/>
      <c r="BA1854" s="96"/>
      <c r="BB1854" s="96"/>
      <c r="BC1854" s="96"/>
      <c r="BD1854" s="96"/>
      <c r="BE1854" s="96"/>
      <c r="BF1854" s="96"/>
      <c r="BG1854" s="96"/>
      <c r="BH1854" s="96"/>
      <c r="BI1854" s="96"/>
      <c r="BJ1854" s="96"/>
      <c r="BK1854" s="99">
        <v>300000</v>
      </c>
      <c r="BL1854" s="192"/>
      <c r="BM1854" s="202">
        <v>12</v>
      </c>
      <c r="BN1854" s="211">
        <v>300000</v>
      </c>
      <c r="BO1854" s="202" t="s">
        <v>797</v>
      </c>
    </row>
    <row r="1855" spans="1:67" x14ac:dyDescent="0.25">
      <c r="A1855" s="340"/>
      <c r="B1855" s="343"/>
      <c r="C1855" s="360"/>
      <c r="D1855" s="414"/>
      <c r="E1855" s="139"/>
      <c r="F1855" s="53" t="s">
        <v>1663</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6"/>
      <c r="AZ1855" s="96"/>
      <c r="BA1855" s="96"/>
      <c r="BB1855" s="96"/>
      <c r="BC1855" s="96"/>
      <c r="BD1855" s="96"/>
      <c r="BE1855" s="96"/>
      <c r="BF1855" s="96"/>
      <c r="BG1855" s="96"/>
      <c r="BH1855" s="96"/>
      <c r="BI1855" s="96"/>
      <c r="BJ1855" s="96"/>
      <c r="BK1855" s="99">
        <v>835608</v>
      </c>
      <c r="BL1855" s="192"/>
      <c r="BM1855" s="202">
        <v>11</v>
      </c>
      <c r="BN1855" s="211">
        <v>751998</v>
      </c>
      <c r="BO1855" s="202" t="s">
        <v>798</v>
      </c>
    </row>
    <row r="1856" spans="1:67" x14ac:dyDescent="0.25">
      <c r="A1856" s="340"/>
      <c r="B1856" s="343"/>
      <c r="C1856" s="360"/>
      <c r="D1856" s="414"/>
      <c r="E1856" s="139"/>
      <c r="F1856" s="53" t="s">
        <v>1174</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6"/>
      <c r="AZ1856" s="96"/>
      <c r="BA1856" s="96"/>
      <c r="BB1856" s="96"/>
      <c r="BC1856" s="96"/>
      <c r="BD1856" s="96"/>
      <c r="BE1856" s="96"/>
      <c r="BF1856" s="96"/>
      <c r="BG1856" s="96"/>
      <c r="BH1856" s="96"/>
      <c r="BI1856" s="96"/>
      <c r="BJ1856" s="96"/>
      <c r="BK1856" s="99">
        <v>50000</v>
      </c>
      <c r="BL1856" s="192"/>
      <c r="BM1856" s="202"/>
      <c r="BN1856" s="211"/>
      <c r="BO1856" s="202"/>
    </row>
    <row r="1857" spans="1:67" x14ac:dyDescent="0.25">
      <c r="A1857" s="341"/>
      <c r="B1857" s="344"/>
      <c r="C1857" s="361"/>
      <c r="D1857" s="415"/>
      <c r="E1857" s="17"/>
      <c r="F1857" s="53" t="s">
        <v>1107</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6"/>
      <c r="AZ1857" s="96"/>
      <c r="BA1857" s="96"/>
      <c r="BB1857" s="96"/>
      <c r="BC1857" s="96"/>
      <c r="BD1857" s="96"/>
      <c r="BE1857" s="96"/>
      <c r="BF1857" s="96"/>
      <c r="BG1857" s="96"/>
      <c r="BH1857" s="96"/>
      <c r="BI1857" s="96"/>
      <c r="BJ1857" s="96"/>
      <c r="BK1857" s="99">
        <v>11356</v>
      </c>
      <c r="BL1857" s="192"/>
      <c r="BM1857" s="202"/>
      <c r="BN1857" s="211"/>
      <c r="BO1857" s="202"/>
    </row>
    <row r="1858" spans="1:67" x14ac:dyDescent="0.25">
      <c r="A1858" s="69"/>
      <c r="B1858" s="23" t="s">
        <v>132</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107"/>
      <c r="AZ1858" s="107"/>
      <c r="BA1858" s="107"/>
      <c r="BB1858" s="107"/>
      <c r="BC1858" s="107"/>
      <c r="BD1858" s="107"/>
      <c r="BE1858" s="107"/>
      <c r="BF1858" s="107"/>
      <c r="BG1858" s="107"/>
      <c r="BH1858" s="107"/>
      <c r="BI1858" s="107"/>
      <c r="BJ1858" s="107"/>
      <c r="BK1858" s="94">
        <f>SUM(BK1851:BK1857)</f>
        <v>1953330</v>
      </c>
      <c r="BL1858" s="193">
        <f>BK1858/E1854</f>
        <v>1.0000000153583883</v>
      </c>
      <c r="BM1858" s="202"/>
      <c r="BN1858" s="211"/>
      <c r="BO1858" s="202"/>
    </row>
    <row r="1859" spans="1:67" x14ac:dyDescent="0.25">
      <c r="A1859" s="339">
        <v>213</v>
      </c>
      <c r="B1859" s="342" t="s">
        <v>1664</v>
      </c>
      <c r="C1859" s="359" t="s">
        <v>1665</v>
      </c>
      <c r="D1859" s="371" t="s">
        <v>435</v>
      </c>
      <c r="E1859" s="180"/>
      <c r="F1859" s="7" t="s">
        <v>1088</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c r="AZ1859" s="138"/>
      <c r="BA1859" s="138"/>
      <c r="BB1859" s="138"/>
      <c r="BC1859" s="138"/>
      <c r="BD1859" s="138"/>
      <c r="BE1859" s="138"/>
      <c r="BF1859" s="138"/>
      <c r="BG1859" s="138"/>
      <c r="BH1859" s="138"/>
      <c r="BI1859" s="138"/>
      <c r="BJ1859" s="138"/>
      <c r="BK1859" s="138">
        <f>N1859+M1859+L1859+K1859+J1859+I1859+H1859+G1859</f>
        <v>1291545</v>
      </c>
      <c r="BL1859" s="192"/>
      <c r="BM1859" s="202">
        <v>22</v>
      </c>
      <c r="BN1859" s="211">
        <v>1264374</v>
      </c>
      <c r="BO1859" s="202"/>
    </row>
    <row r="1860" spans="1:67" x14ac:dyDescent="0.25">
      <c r="A1860" s="340"/>
      <c r="B1860" s="343"/>
      <c r="C1860" s="360"/>
      <c r="D1860" s="375"/>
      <c r="E1860" s="142">
        <v>2784185</v>
      </c>
      <c r="F1860" s="7" t="s">
        <v>1149</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c r="AZ1860" s="138"/>
      <c r="BA1860" s="138"/>
      <c r="BB1860" s="138"/>
      <c r="BC1860" s="138"/>
      <c r="BD1860" s="138"/>
      <c r="BE1860" s="138"/>
      <c r="BF1860" s="138"/>
      <c r="BG1860" s="138"/>
      <c r="BH1860" s="138"/>
      <c r="BI1860" s="138"/>
      <c r="BJ1860" s="138"/>
      <c r="BK1860" s="138">
        <v>420000</v>
      </c>
      <c r="BL1860" s="192"/>
      <c r="BM1860" s="202"/>
      <c r="BN1860" s="211"/>
      <c r="BO1860" s="202"/>
    </row>
    <row r="1861" spans="1:67" x14ac:dyDescent="0.25">
      <c r="A1861" s="340"/>
      <c r="B1861" s="343"/>
      <c r="C1861" s="360"/>
      <c r="D1861" s="375"/>
      <c r="E1861" s="142"/>
      <c r="F1861" s="7" t="s">
        <v>1094</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c r="AZ1861" s="138"/>
      <c r="BA1861" s="138"/>
      <c r="BB1861" s="138"/>
      <c r="BC1861" s="138"/>
      <c r="BD1861" s="138"/>
      <c r="BE1861" s="138"/>
      <c r="BF1861" s="138"/>
      <c r="BG1861" s="138"/>
      <c r="BH1861" s="138"/>
      <c r="BI1861" s="138"/>
      <c r="BJ1861" s="138"/>
      <c r="BK1861" s="138">
        <v>288510</v>
      </c>
      <c r="BL1861" s="192"/>
      <c r="BM1861" s="202"/>
      <c r="BN1861" s="211"/>
      <c r="BO1861" s="202"/>
    </row>
    <row r="1862" spans="1:67" x14ac:dyDescent="0.25">
      <c r="A1862" s="340"/>
      <c r="B1862" s="343"/>
      <c r="C1862" s="360"/>
      <c r="D1862" s="375"/>
      <c r="E1862" s="139"/>
      <c r="F1862" s="7" t="s">
        <v>1093</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c r="AZ1862" s="138"/>
      <c r="BA1862" s="138"/>
      <c r="BB1862" s="138"/>
      <c r="BC1862" s="138"/>
      <c r="BD1862" s="138"/>
      <c r="BE1862" s="138"/>
      <c r="BF1862" s="138"/>
      <c r="BG1862" s="138"/>
      <c r="BH1862" s="138"/>
      <c r="BI1862" s="138"/>
      <c r="BJ1862" s="138"/>
      <c r="BK1862" s="138">
        <v>200000</v>
      </c>
      <c r="BL1862" s="192"/>
      <c r="BM1862" s="202"/>
      <c r="BN1862" s="211"/>
      <c r="BO1862" s="202"/>
    </row>
    <row r="1863" spans="1:67" x14ac:dyDescent="0.25">
      <c r="A1863" s="341"/>
      <c r="B1863" s="344"/>
      <c r="C1863" s="361"/>
      <c r="D1863" s="376"/>
      <c r="E1863" s="17"/>
      <c r="F1863" s="7" t="s">
        <v>1666</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c r="AZ1863" s="138"/>
      <c r="BA1863" s="138"/>
      <c r="BB1863" s="138"/>
      <c r="BC1863" s="138"/>
      <c r="BD1863" s="138"/>
      <c r="BE1863" s="138"/>
      <c r="BF1863" s="138"/>
      <c r="BG1863" s="138"/>
      <c r="BH1863" s="138"/>
      <c r="BI1863" s="138"/>
      <c r="BJ1863" s="138"/>
      <c r="BK1863" s="138">
        <v>173990</v>
      </c>
      <c r="BL1863" s="192"/>
      <c r="BM1863" s="202">
        <v>1</v>
      </c>
      <c r="BN1863" s="211">
        <v>90000</v>
      </c>
      <c r="BO1863" s="202"/>
    </row>
    <row r="1864" spans="1:67" x14ac:dyDescent="0.25">
      <c r="A1864" s="209"/>
      <c r="B1864" s="210"/>
      <c r="C1864" s="139"/>
      <c r="D1864" s="233"/>
      <c r="E1864" s="216"/>
      <c r="F1864" s="77" t="s">
        <v>1120</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c r="AZ1864" s="138"/>
      <c r="BA1864" s="138"/>
      <c r="BB1864" s="138"/>
      <c r="BC1864" s="138"/>
      <c r="BD1864" s="138"/>
      <c r="BE1864" s="138"/>
      <c r="BF1864" s="138"/>
      <c r="BG1864" s="138"/>
      <c r="BH1864" s="138"/>
      <c r="BI1864" s="138"/>
      <c r="BJ1864" s="138"/>
      <c r="BK1864" s="138">
        <v>250000</v>
      </c>
      <c r="BL1864" s="192"/>
      <c r="BM1864" s="202">
        <v>8</v>
      </c>
      <c r="BN1864" s="211">
        <v>190000</v>
      </c>
      <c r="BO1864" s="202" t="s">
        <v>956</v>
      </c>
    </row>
    <row r="1865" spans="1:67" s="213" customFormat="1" x14ac:dyDescent="0.25">
      <c r="A1865" s="209"/>
      <c r="B1865" s="210"/>
      <c r="C1865" s="139"/>
      <c r="D1865" s="233"/>
      <c r="E1865" s="216"/>
      <c r="F1865" s="77" t="s">
        <v>1092</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c r="AZ1865" s="138"/>
      <c r="BA1865" s="138"/>
      <c r="BB1865" s="138"/>
      <c r="BC1865" s="138"/>
      <c r="BD1865" s="138"/>
      <c r="BE1865" s="138"/>
      <c r="BF1865" s="138"/>
      <c r="BG1865" s="138"/>
      <c r="BH1865" s="138"/>
      <c r="BI1865" s="138"/>
      <c r="BJ1865" s="138"/>
      <c r="BK1865" s="138">
        <v>100000</v>
      </c>
      <c r="BL1865" s="192"/>
      <c r="BM1865" s="202"/>
      <c r="BN1865" s="211"/>
      <c r="BO1865" s="212"/>
    </row>
    <row r="1866" spans="1:67" x14ac:dyDescent="0.25">
      <c r="A1866" s="69"/>
      <c r="B1866" s="23" t="s">
        <v>132</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107"/>
      <c r="AZ1866" s="107"/>
      <c r="BA1866" s="107"/>
      <c r="BB1866" s="107"/>
      <c r="BC1866" s="107"/>
      <c r="BD1866" s="107"/>
      <c r="BE1866" s="107"/>
      <c r="BF1866" s="107"/>
      <c r="BG1866" s="107"/>
      <c r="BH1866" s="107"/>
      <c r="BI1866" s="107"/>
      <c r="BJ1866" s="107"/>
      <c r="BK1866" s="94">
        <f>SUM(BK1859:BK1865)</f>
        <v>2724045</v>
      </c>
      <c r="BL1866" s="193">
        <f>BK1866/E1860</f>
        <v>0.97839942388885792</v>
      </c>
      <c r="BM1866" s="202"/>
      <c r="BN1866" s="211"/>
      <c r="BO1866" s="202"/>
    </row>
    <row r="1867" spans="1:67" ht="27.75" customHeight="1" x14ac:dyDescent="0.25">
      <c r="A1867" s="339">
        <v>214</v>
      </c>
      <c r="B1867" s="342" t="s">
        <v>1667</v>
      </c>
      <c r="C1867" s="359" t="s">
        <v>1662</v>
      </c>
      <c r="D1867" s="80" t="s">
        <v>433</v>
      </c>
      <c r="E1867" s="141">
        <v>2039896.1200000003</v>
      </c>
      <c r="F1867" s="7" t="s">
        <v>1668</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138"/>
      <c r="AZ1867" s="138"/>
      <c r="BA1867" s="138"/>
      <c r="BB1867" s="138"/>
      <c r="BC1867" s="138"/>
      <c r="BD1867" s="138"/>
      <c r="BE1867" s="138"/>
      <c r="BF1867" s="138"/>
      <c r="BG1867" s="138"/>
      <c r="BH1867" s="138"/>
      <c r="BI1867" s="138"/>
      <c r="BJ1867" s="138"/>
      <c r="BK1867" s="98">
        <v>100000</v>
      </c>
      <c r="BL1867" s="192"/>
      <c r="BM1867" s="202">
        <v>1</v>
      </c>
      <c r="BN1867" s="211">
        <v>99449</v>
      </c>
      <c r="BO1867" s="202"/>
    </row>
    <row r="1868" spans="1:67" x14ac:dyDescent="0.25">
      <c r="A1868" s="341"/>
      <c r="B1868" s="344"/>
      <c r="C1868" s="361"/>
      <c r="D1868" s="17"/>
      <c r="E1868" s="17"/>
      <c r="F1868" s="7" t="s">
        <v>1669</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138"/>
      <c r="AZ1868" s="138"/>
      <c r="BA1868" s="138"/>
      <c r="BB1868" s="138"/>
      <c r="BC1868" s="138"/>
      <c r="BD1868" s="138"/>
      <c r="BE1868" s="138"/>
      <c r="BF1868" s="138"/>
      <c r="BG1868" s="138"/>
      <c r="BH1868" s="138"/>
      <c r="BI1868" s="138"/>
      <c r="BJ1868" s="138"/>
      <c r="BK1868" s="98">
        <v>999000</v>
      </c>
      <c r="BL1868" s="192"/>
      <c r="BM1868" s="202">
        <v>13</v>
      </c>
      <c r="BN1868" s="211">
        <v>998993</v>
      </c>
      <c r="BO1868" s="202" t="s">
        <v>48</v>
      </c>
    </row>
    <row r="1869" spans="1:67" x14ac:dyDescent="0.25">
      <c r="A1869" s="209"/>
      <c r="B1869" s="210"/>
      <c r="C1869" s="139"/>
      <c r="D1869" s="216"/>
      <c r="E1869" s="216"/>
      <c r="F1869" s="77" t="s">
        <v>1286</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138"/>
      <c r="AZ1869" s="138"/>
      <c r="BA1869" s="138"/>
      <c r="BB1869" s="138"/>
      <c r="BC1869" s="138"/>
      <c r="BD1869" s="138"/>
      <c r="BE1869" s="138"/>
      <c r="BF1869" s="138"/>
      <c r="BG1869" s="138"/>
      <c r="BH1869" s="138"/>
      <c r="BI1869" s="138"/>
      <c r="BJ1869" s="138"/>
      <c r="BK1869" s="98">
        <v>225647</v>
      </c>
      <c r="BL1869" s="192"/>
      <c r="BM1869" s="202"/>
      <c r="BN1869" s="211"/>
      <c r="BO1869" s="202" t="s">
        <v>799</v>
      </c>
    </row>
    <row r="1870" spans="1:67" x14ac:dyDescent="0.25">
      <c r="A1870" s="209"/>
      <c r="B1870" s="210"/>
      <c r="C1870" s="139"/>
      <c r="D1870" s="216"/>
      <c r="E1870" s="216"/>
      <c r="F1870" s="77" t="s">
        <v>1115</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138"/>
      <c r="AZ1870" s="138"/>
      <c r="BA1870" s="138"/>
      <c r="BB1870" s="138"/>
      <c r="BC1870" s="138"/>
      <c r="BD1870" s="138"/>
      <c r="BE1870" s="138"/>
      <c r="BF1870" s="138"/>
      <c r="BG1870" s="138"/>
      <c r="BH1870" s="138"/>
      <c r="BI1870" s="138"/>
      <c r="BJ1870" s="138"/>
      <c r="BK1870" s="98">
        <v>250000</v>
      </c>
      <c r="BL1870" s="192"/>
      <c r="BM1870" s="202">
        <v>5</v>
      </c>
      <c r="BN1870" s="211">
        <v>250000</v>
      </c>
      <c r="BO1870" s="202" t="s">
        <v>800</v>
      </c>
    </row>
    <row r="1871" spans="1:67" x14ac:dyDescent="0.25">
      <c r="A1871" s="209"/>
      <c r="B1871" s="210"/>
      <c r="C1871" s="139"/>
      <c r="D1871" s="216"/>
      <c r="E1871" s="216"/>
      <c r="F1871" s="77" t="s">
        <v>1118</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138"/>
      <c r="AZ1871" s="138"/>
      <c r="BA1871" s="138"/>
      <c r="BB1871" s="138"/>
      <c r="BC1871" s="138"/>
      <c r="BD1871" s="138"/>
      <c r="BE1871" s="138"/>
      <c r="BF1871" s="138"/>
      <c r="BG1871" s="138"/>
      <c r="BH1871" s="138"/>
      <c r="BI1871" s="138"/>
      <c r="BJ1871" s="138"/>
      <c r="BK1871" s="98">
        <v>150000</v>
      </c>
      <c r="BL1871" s="192"/>
      <c r="BM1871" s="202"/>
      <c r="BN1871" s="211"/>
      <c r="BO1871" s="202"/>
    </row>
    <row r="1872" spans="1:67" x14ac:dyDescent="0.25">
      <c r="A1872" s="209"/>
      <c r="B1872" s="210"/>
      <c r="C1872" s="139"/>
      <c r="D1872" s="216"/>
      <c r="E1872" s="216"/>
      <c r="F1872" s="77" t="s">
        <v>1114</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138"/>
      <c r="AZ1872" s="138"/>
      <c r="BA1872" s="138"/>
      <c r="BB1872" s="138"/>
      <c r="BC1872" s="138"/>
      <c r="BD1872" s="138"/>
      <c r="BE1872" s="138"/>
      <c r="BF1872" s="138"/>
      <c r="BG1872" s="138"/>
      <c r="BH1872" s="138"/>
      <c r="BI1872" s="138"/>
      <c r="BJ1872" s="138"/>
      <c r="BK1872" s="98">
        <v>245000</v>
      </c>
      <c r="BL1872" s="192"/>
      <c r="BM1872" s="202">
        <v>7</v>
      </c>
      <c r="BN1872" s="211">
        <v>245000</v>
      </c>
      <c r="BO1872" s="202" t="s">
        <v>801</v>
      </c>
    </row>
    <row r="1873" spans="1:67" x14ac:dyDescent="0.25">
      <c r="A1873" s="209"/>
      <c r="B1873" s="210"/>
      <c r="C1873" s="139"/>
      <c r="D1873" s="216"/>
      <c r="E1873" s="216"/>
      <c r="F1873" s="77" t="s">
        <v>299</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138"/>
      <c r="AZ1873" s="138"/>
      <c r="BA1873" s="138"/>
      <c r="BB1873" s="138"/>
      <c r="BC1873" s="138"/>
      <c r="BD1873" s="138"/>
      <c r="BE1873" s="138"/>
      <c r="BF1873" s="138"/>
      <c r="BG1873" s="138"/>
      <c r="BH1873" s="138"/>
      <c r="BI1873" s="138"/>
      <c r="BJ1873" s="138"/>
      <c r="BK1873" s="98">
        <v>70248</v>
      </c>
      <c r="BL1873" s="192"/>
      <c r="BM1873" s="202"/>
      <c r="BN1873" s="211"/>
      <c r="BO1873" s="202"/>
    </row>
    <row r="1874" spans="1:67" x14ac:dyDescent="0.25">
      <c r="A1874" s="69"/>
      <c r="B1874" s="23" t="s">
        <v>132</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107"/>
      <c r="AZ1874" s="107"/>
      <c r="BA1874" s="107"/>
      <c r="BB1874" s="107"/>
      <c r="BC1874" s="107"/>
      <c r="BD1874" s="107"/>
      <c r="BE1874" s="107"/>
      <c r="BF1874" s="107"/>
      <c r="BG1874" s="107"/>
      <c r="BH1874" s="107"/>
      <c r="BI1874" s="107"/>
      <c r="BJ1874" s="107"/>
      <c r="BK1874" s="94">
        <f>SUM(BK1867:BK1873)</f>
        <v>2039895</v>
      </c>
      <c r="BL1874" s="193">
        <f>BK1874/E1867</f>
        <v>0.99999945095243359</v>
      </c>
      <c r="BM1874" s="202"/>
      <c r="BN1874" s="211"/>
      <c r="BO1874" s="202"/>
    </row>
    <row r="1875" spans="1:67" ht="15" customHeight="1" x14ac:dyDescent="0.25">
      <c r="A1875" s="339">
        <v>215</v>
      </c>
      <c r="B1875" s="342" t="s">
        <v>1670</v>
      </c>
      <c r="C1875" s="359" t="s">
        <v>1662</v>
      </c>
      <c r="D1875" s="381" t="s">
        <v>944</v>
      </c>
      <c r="E1875" s="377">
        <v>2527499.9982999996</v>
      </c>
      <c r="F1875" s="7" t="s">
        <v>1088</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802</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138"/>
      <c r="AZ1875" s="138"/>
      <c r="BA1875" s="138"/>
      <c r="BB1875" s="138"/>
      <c r="BC1875" s="138"/>
      <c r="BD1875" s="138"/>
      <c r="BE1875" s="138"/>
      <c r="BF1875" s="138"/>
      <c r="BG1875" s="138"/>
      <c r="BH1875" s="138"/>
      <c r="BI1875" s="138"/>
      <c r="BJ1875" s="138"/>
      <c r="BK1875" s="98">
        <v>1469490</v>
      </c>
      <c r="BL1875" s="192"/>
      <c r="BM1875" s="202"/>
      <c r="BN1875" s="211"/>
      <c r="BO1875" s="202" t="s">
        <v>882</v>
      </c>
    </row>
    <row r="1876" spans="1:67" x14ac:dyDescent="0.25">
      <c r="A1876" s="340"/>
      <c r="B1876" s="343"/>
      <c r="C1876" s="360"/>
      <c r="D1876" s="382"/>
      <c r="E1876" s="378"/>
      <c r="F1876" s="7" t="s">
        <v>1092</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138"/>
      <c r="AZ1876" s="138"/>
      <c r="BA1876" s="138"/>
      <c r="BB1876" s="138"/>
      <c r="BC1876" s="138"/>
      <c r="BD1876" s="138"/>
      <c r="BE1876" s="138"/>
      <c r="BF1876" s="138"/>
      <c r="BG1876" s="138"/>
      <c r="BH1876" s="138"/>
      <c r="BI1876" s="138"/>
      <c r="BJ1876" s="138"/>
      <c r="BK1876" s="98">
        <v>450000</v>
      </c>
      <c r="BL1876" s="192"/>
      <c r="BM1876" s="202"/>
      <c r="BN1876" s="211"/>
      <c r="BO1876" s="202"/>
    </row>
    <row r="1877" spans="1:67" x14ac:dyDescent="0.25">
      <c r="A1877" s="340"/>
      <c r="B1877" s="343"/>
      <c r="C1877" s="360"/>
      <c r="D1877" s="382"/>
      <c r="E1877" s="378"/>
      <c r="F1877" s="7" t="s">
        <v>1091</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138"/>
      <c r="AZ1877" s="138"/>
      <c r="BA1877" s="138"/>
      <c r="BB1877" s="138"/>
      <c r="BC1877" s="138"/>
      <c r="BD1877" s="138"/>
      <c r="BE1877" s="138"/>
      <c r="BF1877" s="138"/>
      <c r="BG1877" s="138"/>
      <c r="BH1877" s="138"/>
      <c r="BI1877" s="138"/>
      <c r="BJ1877" s="138"/>
      <c r="BK1877" s="98">
        <v>279575</v>
      </c>
      <c r="BL1877" s="192"/>
      <c r="BM1877" s="202"/>
      <c r="BN1877" s="211"/>
      <c r="BO1877" s="202"/>
    </row>
    <row r="1878" spans="1:67" x14ac:dyDescent="0.25">
      <c r="A1878" s="341"/>
      <c r="B1878" s="344"/>
      <c r="C1878" s="361"/>
      <c r="D1878" s="382"/>
      <c r="E1878" s="379"/>
      <c r="F1878" s="7" t="s">
        <v>1204</v>
      </c>
      <c r="G1878" s="96"/>
      <c r="H1878" s="96"/>
      <c r="I1878" s="96"/>
      <c r="J1878" s="96"/>
      <c r="K1878" s="96"/>
      <c r="L1878" s="96"/>
      <c r="M1878" s="96"/>
      <c r="N1878" s="96"/>
      <c r="O1878" s="96"/>
      <c r="P1878" s="96"/>
      <c r="Q1878" s="96"/>
      <c r="R1878" s="138"/>
      <c r="S1878" s="309"/>
      <c r="T1878" s="309"/>
      <c r="U1878" s="98"/>
      <c r="V1878" s="309"/>
      <c r="W1878" s="309"/>
      <c r="X1878" s="138"/>
      <c r="Y1878" s="138"/>
      <c r="Z1878" s="138" t="s">
        <v>803</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138"/>
      <c r="AZ1878" s="138"/>
      <c r="BA1878" s="138"/>
      <c r="BB1878" s="138"/>
      <c r="BC1878" s="138"/>
      <c r="BD1878" s="138"/>
      <c r="BE1878" s="138"/>
      <c r="BF1878" s="138"/>
      <c r="BG1878" s="138"/>
      <c r="BH1878" s="138"/>
      <c r="BI1878" s="138"/>
      <c r="BJ1878" s="138"/>
      <c r="BK1878" s="98">
        <v>130648</v>
      </c>
      <c r="BL1878" s="192"/>
      <c r="BM1878" s="202"/>
      <c r="BN1878" s="211"/>
      <c r="BO1878" s="202"/>
    </row>
    <row r="1879" spans="1:67" x14ac:dyDescent="0.25">
      <c r="A1879" s="209"/>
      <c r="B1879" s="272"/>
      <c r="C1879" s="30"/>
      <c r="D1879" s="382"/>
      <c r="E1879" s="217"/>
      <c r="F1879" s="77" t="s">
        <v>1666</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6"/>
      <c r="AZ1879" s="96"/>
      <c r="BA1879" s="96"/>
      <c r="BB1879" s="96"/>
      <c r="BC1879" s="96"/>
      <c r="BD1879" s="96"/>
      <c r="BE1879" s="96"/>
      <c r="BF1879" s="96"/>
      <c r="BG1879" s="96"/>
      <c r="BH1879" s="96"/>
      <c r="BI1879" s="96"/>
      <c r="BJ1879" s="96"/>
      <c r="BK1879" s="98">
        <v>60000</v>
      </c>
      <c r="BL1879" s="192"/>
      <c r="BM1879" s="202"/>
      <c r="BN1879" s="211"/>
      <c r="BO1879" s="202" t="s">
        <v>364</v>
      </c>
    </row>
    <row r="1880" spans="1:67" x14ac:dyDescent="0.25">
      <c r="A1880" s="209"/>
      <c r="B1880" s="272"/>
      <c r="C1880" s="30"/>
      <c r="D1880" s="383"/>
      <c r="E1880" s="217"/>
      <c r="F1880" s="77" t="s">
        <v>1093</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6"/>
      <c r="AZ1880" s="96"/>
      <c r="BA1880" s="96"/>
      <c r="BB1880" s="96"/>
      <c r="BC1880" s="96"/>
      <c r="BD1880" s="96"/>
      <c r="BE1880" s="96"/>
      <c r="BF1880" s="96"/>
      <c r="BG1880" s="96"/>
      <c r="BH1880" s="96"/>
      <c r="BI1880" s="96"/>
      <c r="BJ1880" s="96"/>
      <c r="BK1880" s="98">
        <v>137787</v>
      </c>
      <c r="BL1880" s="192"/>
      <c r="BM1880" s="202"/>
      <c r="BN1880" s="211"/>
      <c r="BO1880" s="202"/>
    </row>
    <row r="1881" spans="1:67" x14ac:dyDescent="0.25">
      <c r="A1881" s="69"/>
      <c r="B1881" s="32" t="s">
        <v>132</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107"/>
      <c r="AZ1881" s="107"/>
      <c r="BA1881" s="107"/>
      <c r="BB1881" s="107"/>
      <c r="BC1881" s="107"/>
      <c r="BD1881" s="107"/>
      <c r="BE1881" s="107"/>
      <c r="BF1881" s="107"/>
      <c r="BG1881" s="107"/>
      <c r="BH1881" s="107"/>
      <c r="BI1881" s="107"/>
      <c r="BJ1881" s="107"/>
      <c r="BK1881" s="94">
        <f>SUM(BK1875:BK1880)</f>
        <v>2527500</v>
      </c>
      <c r="BL1881" s="193">
        <f>BK1881/E1875</f>
        <v>1.0000000006726015</v>
      </c>
      <c r="BM1881" s="202"/>
      <c r="BN1881" s="211"/>
      <c r="BO1881" s="202"/>
    </row>
    <row r="1882" spans="1:67" ht="15" customHeight="1" x14ac:dyDescent="0.25">
      <c r="A1882" s="339">
        <v>216</v>
      </c>
      <c r="B1882" s="342" t="s">
        <v>1671</v>
      </c>
      <c r="C1882" s="359" t="s">
        <v>1672</v>
      </c>
      <c r="D1882" s="371" t="s">
        <v>673</v>
      </c>
      <c r="E1882" s="180"/>
      <c r="F1882" s="7" t="s">
        <v>1088</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c r="AZ1882" s="138"/>
      <c r="BA1882" s="138"/>
      <c r="BB1882" s="138"/>
      <c r="BC1882" s="138"/>
      <c r="BD1882" s="138"/>
      <c r="BE1882" s="138"/>
      <c r="BF1882" s="138"/>
      <c r="BG1882" s="138"/>
      <c r="BH1882" s="138"/>
      <c r="BI1882" s="138"/>
      <c r="BJ1882" s="138"/>
      <c r="BK1882" s="138">
        <v>527333.68999999994</v>
      </c>
      <c r="BL1882" s="192"/>
      <c r="BM1882" s="202">
        <v>4</v>
      </c>
      <c r="BN1882" s="211">
        <v>200073</v>
      </c>
      <c r="BO1882" s="202"/>
    </row>
    <row r="1883" spans="1:67" x14ac:dyDescent="0.25">
      <c r="A1883" s="340"/>
      <c r="B1883" s="343"/>
      <c r="C1883" s="360"/>
      <c r="D1883" s="360"/>
      <c r="E1883" s="139"/>
      <c r="F1883" s="7" t="s">
        <v>1286</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c r="AZ1883" s="138"/>
      <c r="BA1883" s="138"/>
      <c r="BB1883" s="138"/>
      <c r="BC1883" s="138"/>
      <c r="BD1883" s="138"/>
      <c r="BE1883" s="138"/>
      <c r="BF1883" s="138"/>
      <c r="BG1883" s="138"/>
      <c r="BH1883" s="138"/>
      <c r="BI1883" s="138"/>
      <c r="BJ1883" s="138"/>
      <c r="BK1883" s="138">
        <v>249788.41</v>
      </c>
      <c r="BL1883" s="192"/>
      <c r="BM1883" s="202"/>
      <c r="BN1883" s="211"/>
      <c r="BO1883" s="202"/>
    </row>
    <row r="1884" spans="1:67" x14ac:dyDescent="0.25">
      <c r="A1884" s="340"/>
      <c r="B1884" s="343"/>
      <c r="C1884" s="360"/>
      <c r="D1884" s="360"/>
      <c r="E1884" s="142">
        <v>1945810.71</v>
      </c>
      <c r="F1884" s="7" t="s">
        <v>1212</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c r="AZ1884" s="138"/>
      <c r="BA1884" s="138"/>
      <c r="BB1884" s="138"/>
      <c r="BC1884" s="138"/>
      <c r="BD1884" s="138"/>
      <c r="BE1884" s="138"/>
      <c r="BF1884" s="138"/>
      <c r="BG1884" s="138"/>
      <c r="BH1884" s="138"/>
      <c r="BI1884" s="138"/>
      <c r="BJ1884" s="138"/>
      <c r="BK1884" s="138">
        <v>208157</v>
      </c>
      <c r="BL1884" s="192"/>
      <c r="BM1884" s="202"/>
      <c r="BN1884" s="211"/>
      <c r="BO1884" s="202" t="s">
        <v>804</v>
      </c>
    </row>
    <row r="1885" spans="1:67" x14ac:dyDescent="0.25">
      <c r="A1885" s="340"/>
      <c r="B1885" s="343"/>
      <c r="C1885" s="360"/>
      <c r="D1885" s="360"/>
      <c r="E1885" s="139"/>
      <c r="F1885" s="7" t="s">
        <v>595</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c r="AZ1885" s="138"/>
      <c r="BA1885" s="138"/>
      <c r="BB1885" s="138"/>
      <c r="BC1885" s="138"/>
      <c r="BD1885" s="138"/>
      <c r="BE1885" s="138"/>
      <c r="BF1885" s="138"/>
      <c r="BG1885" s="138"/>
      <c r="BH1885" s="138"/>
      <c r="BI1885" s="138"/>
      <c r="BJ1885" s="138"/>
      <c r="BK1885" s="138">
        <v>48560</v>
      </c>
      <c r="BL1885" s="192"/>
      <c r="BM1885" s="202"/>
      <c r="BN1885" s="211"/>
      <c r="BO1885" s="202"/>
    </row>
    <row r="1886" spans="1:67" x14ac:dyDescent="0.25">
      <c r="A1886" s="341"/>
      <c r="B1886" s="344"/>
      <c r="C1886" s="361"/>
      <c r="D1886" s="361"/>
      <c r="E1886" s="17"/>
      <c r="F1886" s="7" t="s">
        <v>1118</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c r="AZ1886" s="138"/>
      <c r="BA1886" s="138"/>
      <c r="BB1886" s="138"/>
      <c r="BC1886" s="138"/>
      <c r="BD1886" s="138"/>
      <c r="BE1886" s="138"/>
      <c r="BF1886" s="138"/>
      <c r="BG1886" s="138"/>
      <c r="BH1886" s="138"/>
      <c r="BI1886" s="138"/>
      <c r="BJ1886" s="138"/>
      <c r="BK1886" s="138">
        <v>388559.75</v>
      </c>
      <c r="BL1886" s="192"/>
      <c r="BM1886" s="202">
        <v>4</v>
      </c>
      <c r="BN1886" s="211">
        <v>262024.11</v>
      </c>
      <c r="BO1886" s="202"/>
    </row>
    <row r="1887" spans="1:67" x14ac:dyDescent="0.25">
      <c r="A1887" s="209"/>
      <c r="B1887" s="210"/>
      <c r="C1887" s="139"/>
      <c r="D1887" s="216"/>
      <c r="E1887" s="216"/>
      <c r="F1887" s="77" t="s">
        <v>1216</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c r="AZ1887" s="138"/>
      <c r="BA1887" s="138"/>
      <c r="BB1887" s="138"/>
      <c r="BC1887" s="138"/>
      <c r="BD1887" s="138"/>
      <c r="BE1887" s="138"/>
      <c r="BF1887" s="138"/>
      <c r="BG1887" s="138"/>
      <c r="BH1887" s="138"/>
      <c r="BI1887" s="138"/>
      <c r="BJ1887" s="138"/>
      <c r="BK1887" s="138">
        <v>284500</v>
      </c>
      <c r="BL1887" s="192"/>
      <c r="BM1887" s="202">
        <v>4</v>
      </c>
      <c r="BN1887" s="211">
        <v>196797</v>
      </c>
      <c r="BO1887" s="202"/>
    </row>
    <row r="1888" spans="1:67" x14ac:dyDescent="0.25">
      <c r="A1888" s="209"/>
      <c r="B1888" s="210"/>
      <c r="C1888" s="139"/>
      <c r="D1888" s="216"/>
      <c r="E1888" s="216"/>
      <c r="F1888" s="77" t="s">
        <v>1324</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c r="AZ1888" s="138"/>
      <c r="BA1888" s="138"/>
      <c r="BB1888" s="138"/>
      <c r="BC1888" s="138"/>
      <c r="BD1888" s="138"/>
      <c r="BE1888" s="138"/>
      <c r="BF1888" s="138"/>
      <c r="BG1888" s="138"/>
      <c r="BH1888" s="138"/>
      <c r="BI1888" s="138"/>
      <c r="BJ1888" s="138"/>
      <c r="BK1888" s="138">
        <v>197280.46</v>
      </c>
      <c r="BL1888" s="192"/>
      <c r="BM1888" s="202"/>
      <c r="BN1888" s="211"/>
      <c r="BO1888" s="202" t="s">
        <v>805</v>
      </c>
    </row>
    <row r="1889" spans="1:67" x14ac:dyDescent="0.25">
      <c r="A1889" s="209"/>
      <c r="B1889" s="210"/>
      <c r="C1889" s="139"/>
      <c r="D1889" s="216"/>
      <c r="E1889" s="216"/>
      <c r="F1889" s="77" t="s">
        <v>828</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c r="AZ1889" s="138"/>
      <c r="BA1889" s="138"/>
      <c r="BB1889" s="138"/>
      <c r="BC1889" s="138"/>
      <c r="BD1889" s="138"/>
      <c r="BE1889" s="138"/>
      <c r="BF1889" s="138"/>
      <c r="BG1889" s="138"/>
      <c r="BH1889" s="138"/>
      <c r="BI1889" s="138"/>
      <c r="BJ1889" s="138"/>
      <c r="BK1889" s="138">
        <v>41631.4</v>
      </c>
      <c r="BL1889" s="192"/>
      <c r="BM1889" s="202"/>
      <c r="BN1889" s="211"/>
      <c r="BO1889" s="202"/>
    </row>
    <row r="1890" spans="1:67" x14ac:dyDescent="0.25">
      <c r="A1890" s="69"/>
      <c r="B1890" s="23" t="s">
        <v>132</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107"/>
      <c r="AZ1890" s="107"/>
      <c r="BA1890" s="107"/>
      <c r="BB1890" s="107"/>
      <c r="BC1890" s="107"/>
      <c r="BD1890" s="107"/>
      <c r="BE1890" s="107"/>
      <c r="BF1890" s="107"/>
      <c r="BG1890" s="107"/>
      <c r="BH1890" s="107"/>
      <c r="BI1890" s="107"/>
      <c r="BJ1890" s="107"/>
      <c r="BK1890" s="94">
        <f>SUM(BK1882:BK1889)</f>
        <v>1945810.71</v>
      </c>
      <c r="BL1890" s="193">
        <f>BK1890/E1884</f>
        <v>1</v>
      </c>
      <c r="BM1890" s="202"/>
      <c r="BN1890" s="211"/>
      <c r="BO1890" s="202"/>
    </row>
    <row r="1891" spans="1:67" x14ac:dyDescent="0.25">
      <c r="A1891" s="339">
        <v>217</v>
      </c>
      <c r="B1891" s="342" t="s">
        <v>1674</v>
      </c>
      <c r="C1891" s="359" t="s">
        <v>1665</v>
      </c>
      <c r="D1891" s="371" t="s">
        <v>436</v>
      </c>
      <c r="E1891" s="365">
        <v>2599933.5</v>
      </c>
      <c r="F1891" s="7" t="s">
        <v>1088</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6"/>
      <c r="AZ1891" s="96"/>
      <c r="BA1891" s="96"/>
      <c r="BB1891" s="96"/>
      <c r="BC1891" s="96"/>
      <c r="BD1891" s="96"/>
      <c r="BE1891" s="96"/>
      <c r="BF1891" s="96"/>
      <c r="BG1891" s="96"/>
      <c r="BH1891" s="96"/>
      <c r="BI1891" s="96"/>
      <c r="BJ1891" s="96"/>
      <c r="BK1891" s="98">
        <v>379310</v>
      </c>
      <c r="BL1891" s="192"/>
      <c r="BM1891" s="202">
        <v>10</v>
      </c>
      <c r="BN1891" s="211">
        <v>801932</v>
      </c>
      <c r="BO1891" s="202"/>
    </row>
    <row r="1892" spans="1:67" x14ac:dyDescent="0.25">
      <c r="A1892" s="340"/>
      <c r="B1892" s="343"/>
      <c r="C1892" s="360"/>
      <c r="D1892" s="360"/>
      <c r="E1892" s="366"/>
      <c r="F1892" s="7" t="s">
        <v>1286</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6"/>
      <c r="AZ1892" s="96"/>
      <c r="BA1892" s="96"/>
      <c r="BB1892" s="96"/>
      <c r="BC1892" s="96"/>
      <c r="BD1892" s="96"/>
      <c r="BE1892" s="96"/>
      <c r="BF1892" s="96"/>
      <c r="BG1892" s="96"/>
      <c r="BH1892" s="96"/>
      <c r="BI1892" s="96"/>
      <c r="BJ1892" s="96"/>
      <c r="BK1892" s="98">
        <v>505752</v>
      </c>
      <c r="BL1892" s="192"/>
      <c r="BM1892" s="202">
        <v>2</v>
      </c>
      <c r="BN1892" s="211">
        <v>191007</v>
      </c>
      <c r="BO1892" s="202"/>
    </row>
    <row r="1893" spans="1:67" x14ac:dyDescent="0.25">
      <c r="A1893" s="340"/>
      <c r="B1893" s="343"/>
      <c r="C1893" s="360"/>
      <c r="D1893" s="360"/>
      <c r="E1893" s="366"/>
      <c r="F1893" s="7" t="s">
        <v>1212</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6"/>
      <c r="AZ1893" s="96"/>
      <c r="BA1893" s="96"/>
      <c r="BB1893" s="96"/>
      <c r="BC1893" s="96"/>
      <c r="BD1893" s="96"/>
      <c r="BE1893" s="96"/>
      <c r="BF1893" s="96"/>
      <c r="BG1893" s="96"/>
      <c r="BH1893" s="96"/>
      <c r="BI1893" s="96"/>
      <c r="BJ1893" s="96"/>
      <c r="BK1893" s="98">
        <v>252865</v>
      </c>
      <c r="BL1893" s="192"/>
      <c r="BM1893" s="202">
        <v>1</v>
      </c>
      <c r="BN1893" s="211">
        <v>61228</v>
      </c>
      <c r="BO1893" s="202"/>
    </row>
    <row r="1894" spans="1:67" x14ac:dyDescent="0.25">
      <c r="A1894" s="341"/>
      <c r="B1894" s="344"/>
      <c r="C1894" s="361"/>
      <c r="D1894" s="361"/>
      <c r="E1894" s="367"/>
      <c r="F1894" s="7" t="s">
        <v>1179</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6"/>
      <c r="AZ1894" s="96"/>
      <c r="BA1894" s="96"/>
      <c r="BB1894" s="96"/>
      <c r="BC1894" s="96"/>
      <c r="BD1894" s="96"/>
      <c r="BE1894" s="96"/>
      <c r="BF1894" s="96"/>
      <c r="BG1894" s="96"/>
      <c r="BH1894" s="96"/>
      <c r="BI1894" s="96"/>
      <c r="BJ1894" s="96"/>
      <c r="BK1894" s="98">
        <v>948280</v>
      </c>
      <c r="BL1894" s="192"/>
      <c r="BM1894" s="202"/>
      <c r="BN1894" s="211"/>
      <c r="BO1894" s="202"/>
    </row>
    <row r="1895" spans="1:67" x14ac:dyDescent="0.25">
      <c r="A1895" s="209"/>
      <c r="B1895" s="210"/>
      <c r="C1895" s="139"/>
      <c r="D1895" s="216"/>
      <c r="E1895" s="217"/>
      <c r="F1895" s="77" t="s">
        <v>1118</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6"/>
      <c r="AZ1895" s="96"/>
      <c r="BA1895" s="96"/>
      <c r="BB1895" s="96"/>
      <c r="BC1895" s="96"/>
      <c r="BD1895" s="96"/>
      <c r="BE1895" s="96"/>
      <c r="BF1895" s="96"/>
      <c r="BG1895" s="96"/>
      <c r="BH1895" s="96"/>
      <c r="BI1895" s="96"/>
      <c r="BJ1895" s="96"/>
      <c r="BK1895" s="98">
        <v>252865</v>
      </c>
      <c r="BL1895" s="192"/>
      <c r="BM1895" s="202">
        <v>9</v>
      </c>
      <c r="BN1895" s="211">
        <v>445948</v>
      </c>
      <c r="BO1895" s="202"/>
    </row>
    <row r="1896" spans="1:67" x14ac:dyDescent="0.25">
      <c r="A1896" s="209"/>
      <c r="B1896" s="210"/>
      <c r="C1896" s="139"/>
      <c r="D1896" s="216"/>
      <c r="E1896" s="217"/>
      <c r="F1896" s="77" t="s">
        <v>1216</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6"/>
      <c r="AZ1896" s="96"/>
      <c r="BA1896" s="96"/>
      <c r="BB1896" s="96"/>
      <c r="BC1896" s="96"/>
      <c r="BD1896" s="96"/>
      <c r="BE1896" s="96"/>
      <c r="BF1896" s="96"/>
      <c r="BG1896" s="96"/>
      <c r="BH1896" s="96"/>
      <c r="BI1896" s="96"/>
      <c r="BJ1896" s="96"/>
      <c r="BK1896" s="98">
        <v>197610.25</v>
      </c>
      <c r="BL1896" s="192"/>
      <c r="BM1896" s="202">
        <v>1</v>
      </c>
      <c r="BN1896" s="211">
        <v>67929</v>
      </c>
      <c r="BO1896" s="202"/>
    </row>
    <row r="1897" spans="1:67" x14ac:dyDescent="0.25">
      <c r="A1897" s="209"/>
      <c r="B1897" s="210"/>
      <c r="C1897" s="139"/>
      <c r="D1897" s="216"/>
      <c r="E1897" s="217"/>
      <c r="F1897" s="77" t="s">
        <v>1324</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6"/>
      <c r="AZ1897" s="96"/>
      <c r="BA1897" s="96"/>
      <c r="BB1897" s="96"/>
      <c r="BC1897" s="96"/>
      <c r="BD1897" s="96"/>
      <c r="BE1897" s="96"/>
      <c r="BF1897" s="96"/>
      <c r="BG1897" s="96"/>
      <c r="BH1897" s="96"/>
      <c r="BI1897" s="96"/>
      <c r="BJ1897" s="96"/>
      <c r="BK1897" s="98">
        <v>63251</v>
      </c>
      <c r="BL1897" s="192"/>
      <c r="BM1897" s="202"/>
      <c r="BN1897" s="211"/>
      <c r="BO1897" s="202" t="s">
        <v>49</v>
      </c>
    </row>
    <row r="1898" spans="1:67" x14ac:dyDescent="0.25">
      <c r="A1898" s="69"/>
      <c r="B1898" s="23" t="s">
        <v>132</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107"/>
      <c r="AZ1898" s="107"/>
      <c r="BA1898" s="107"/>
      <c r="BB1898" s="107"/>
      <c r="BC1898" s="107"/>
      <c r="BD1898" s="107"/>
      <c r="BE1898" s="107"/>
      <c r="BF1898" s="107"/>
      <c r="BG1898" s="107"/>
      <c r="BH1898" s="107"/>
      <c r="BI1898" s="107"/>
      <c r="BJ1898" s="107"/>
      <c r="BK1898" s="94">
        <f>SUM(BK1891:BK1897)</f>
        <v>2599933.25</v>
      </c>
      <c r="BL1898" s="193">
        <f>BK1898/E1891</f>
        <v>0.99999990384369442</v>
      </c>
      <c r="BM1898" s="202"/>
      <c r="BN1898" s="211"/>
      <c r="BO1898" s="202"/>
    </row>
    <row r="1899" spans="1:67" ht="30" customHeight="1" x14ac:dyDescent="0.25">
      <c r="A1899" s="339">
        <v>218</v>
      </c>
      <c r="B1899" s="342" t="s">
        <v>1675</v>
      </c>
      <c r="C1899" s="359" t="s">
        <v>1662</v>
      </c>
      <c r="D1899" s="371" t="s">
        <v>672</v>
      </c>
      <c r="E1899" s="365">
        <v>1566205</v>
      </c>
      <c r="F1899" s="7" t="s">
        <v>1088</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c r="AZ1899" s="138"/>
      <c r="BA1899" s="138"/>
      <c r="BB1899" s="138"/>
      <c r="BC1899" s="138"/>
      <c r="BD1899" s="138"/>
      <c r="BE1899" s="138"/>
      <c r="BF1899" s="138"/>
      <c r="BG1899" s="138"/>
      <c r="BH1899" s="138"/>
      <c r="BI1899" s="138"/>
      <c r="BJ1899" s="138"/>
      <c r="BK1899" s="138">
        <v>807849</v>
      </c>
      <c r="BL1899" s="192"/>
      <c r="BM1899" s="202">
        <v>8</v>
      </c>
      <c r="BN1899" s="211">
        <v>799306</v>
      </c>
      <c r="BO1899" s="202"/>
    </row>
    <row r="1900" spans="1:67" x14ac:dyDescent="0.25">
      <c r="A1900" s="341"/>
      <c r="B1900" s="344"/>
      <c r="C1900" s="361"/>
      <c r="D1900" s="361"/>
      <c r="E1900" s="367"/>
      <c r="F1900" s="7" t="s">
        <v>1099</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c r="AZ1900" s="138"/>
      <c r="BA1900" s="138"/>
      <c r="BB1900" s="138"/>
      <c r="BC1900" s="138"/>
      <c r="BD1900" s="138"/>
      <c r="BE1900" s="138"/>
      <c r="BF1900" s="138"/>
      <c r="BG1900" s="138"/>
      <c r="BH1900" s="138"/>
      <c r="BI1900" s="138"/>
      <c r="BJ1900" s="138"/>
      <c r="BK1900" s="138">
        <f>L1900+Q1900</f>
        <v>247295</v>
      </c>
      <c r="BL1900" s="192"/>
      <c r="BM1900" s="202">
        <v>4</v>
      </c>
      <c r="BN1900" s="211">
        <v>162618</v>
      </c>
      <c r="BO1900" s="202"/>
    </row>
    <row r="1901" spans="1:67" x14ac:dyDescent="0.25">
      <c r="A1901" s="209"/>
      <c r="B1901" s="210"/>
      <c r="C1901" s="139"/>
      <c r="D1901" s="216"/>
      <c r="E1901" s="217"/>
      <c r="F1901" s="77" t="s">
        <v>761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c r="AZ1901" s="138"/>
      <c r="BA1901" s="138"/>
      <c r="BB1901" s="138"/>
      <c r="BC1901" s="138"/>
      <c r="BD1901" s="138"/>
      <c r="BE1901" s="138"/>
      <c r="BF1901" s="138"/>
      <c r="BG1901" s="138"/>
      <c r="BH1901" s="138"/>
      <c r="BI1901" s="138"/>
      <c r="BJ1901" s="138"/>
      <c r="BK1901" s="138">
        <v>315000</v>
      </c>
      <c r="BL1901" s="192"/>
      <c r="BM1901" s="202">
        <v>7</v>
      </c>
      <c r="BN1901" s="211">
        <v>315000</v>
      </c>
      <c r="BO1901" s="202"/>
    </row>
    <row r="1902" spans="1:67" x14ac:dyDescent="0.25">
      <c r="A1902" s="209"/>
      <c r="B1902" s="210"/>
      <c r="C1902" s="139"/>
      <c r="D1902" s="216"/>
      <c r="E1902" s="217"/>
      <c r="F1902" s="77" t="s">
        <v>1092</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c r="AZ1902" s="138"/>
      <c r="BA1902" s="138"/>
      <c r="BB1902" s="138"/>
      <c r="BC1902" s="138"/>
      <c r="BD1902" s="138"/>
      <c r="BE1902" s="138"/>
      <c r="BF1902" s="138"/>
      <c r="BG1902" s="138"/>
      <c r="BH1902" s="138"/>
      <c r="BI1902" s="138"/>
      <c r="BJ1902" s="138"/>
      <c r="BK1902" s="138">
        <v>110000</v>
      </c>
      <c r="BL1902" s="192"/>
      <c r="BM1902" s="202"/>
      <c r="BN1902" s="211"/>
      <c r="BO1902" s="202"/>
    </row>
    <row r="1903" spans="1:67" x14ac:dyDescent="0.25">
      <c r="A1903" s="209"/>
      <c r="B1903" s="210"/>
      <c r="C1903" s="139"/>
      <c r="D1903" s="216"/>
      <c r="E1903" s="217"/>
      <c r="F1903" s="77" t="s">
        <v>1091</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c r="AZ1903" s="138"/>
      <c r="BA1903" s="138"/>
      <c r="BB1903" s="138"/>
      <c r="BC1903" s="138"/>
      <c r="BD1903" s="138"/>
      <c r="BE1903" s="138"/>
      <c r="BF1903" s="138"/>
      <c r="BG1903" s="138"/>
      <c r="BH1903" s="138"/>
      <c r="BI1903" s="138"/>
      <c r="BJ1903" s="138"/>
      <c r="BK1903" s="138">
        <v>82482</v>
      </c>
      <c r="BL1903" s="192"/>
      <c r="BM1903" s="202"/>
      <c r="BN1903" s="211"/>
      <c r="BO1903" s="202"/>
    </row>
    <row r="1904" spans="1:67" x14ac:dyDescent="0.25">
      <c r="A1904" s="69"/>
      <c r="B1904" s="23" t="s">
        <v>132</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107"/>
      <c r="AZ1904" s="107"/>
      <c r="BA1904" s="107"/>
      <c r="BB1904" s="107"/>
      <c r="BC1904" s="107"/>
      <c r="BD1904" s="107"/>
      <c r="BE1904" s="107"/>
      <c r="BF1904" s="107"/>
      <c r="BG1904" s="107"/>
      <c r="BH1904" s="107"/>
      <c r="BI1904" s="107"/>
      <c r="BJ1904" s="107"/>
      <c r="BK1904" s="94">
        <f>SUM(BK1899:BK1903)</f>
        <v>1562626</v>
      </c>
      <c r="BL1904" s="193">
        <f>BK1904/E1899</f>
        <v>0.99771485852745967</v>
      </c>
      <c r="BM1904" s="202"/>
      <c r="BN1904" s="211"/>
      <c r="BO1904" s="202"/>
    </row>
    <row r="1905" spans="1:67" ht="15" customHeight="1" x14ac:dyDescent="0.25">
      <c r="A1905" s="345">
        <v>219</v>
      </c>
      <c r="B1905" s="345" t="s">
        <v>1676</v>
      </c>
      <c r="C1905" s="362" t="s">
        <v>1677</v>
      </c>
      <c r="D1905" s="381" t="s">
        <v>1778</v>
      </c>
      <c r="E1905" s="368">
        <v>2295862.31</v>
      </c>
      <c r="F1905" s="46" t="s">
        <v>1185</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98">
        <f>SUM(G1905:N1905)</f>
        <v>449894</v>
      </c>
      <c r="BL1905" s="192"/>
      <c r="BM1905" s="202"/>
      <c r="BN1905" s="211"/>
      <c r="BO1905" s="202"/>
    </row>
    <row r="1906" spans="1:67" x14ac:dyDescent="0.25">
      <c r="A1906" s="346"/>
      <c r="B1906" s="346"/>
      <c r="C1906" s="363"/>
      <c r="D1906" s="382"/>
      <c r="E1906" s="369"/>
      <c r="F1906" s="46" t="s">
        <v>1183</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98">
        <f>SUM(G1906:N1906)</f>
        <v>420000</v>
      </c>
      <c r="BL1906" s="192"/>
      <c r="BM1906" s="202">
        <v>7</v>
      </c>
      <c r="BN1906" s="211">
        <v>390000</v>
      </c>
      <c r="BO1906" s="202"/>
    </row>
    <row r="1907" spans="1:67" x14ac:dyDescent="0.25">
      <c r="A1907" s="346">
        <v>219</v>
      </c>
      <c r="B1907" s="346"/>
      <c r="C1907" s="363"/>
      <c r="D1907" s="382"/>
      <c r="E1907" s="369"/>
      <c r="F1907" s="46" t="s">
        <v>1182</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98">
        <f>SUM(G1907:N1907)</f>
        <v>37769</v>
      </c>
      <c r="BL1907" s="192"/>
      <c r="BM1907" s="202"/>
      <c r="BN1907" s="211"/>
      <c r="BO1907" s="202" t="s">
        <v>965</v>
      </c>
    </row>
    <row r="1908" spans="1:67" x14ac:dyDescent="0.25">
      <c r="A1908" s="346"/>
      <c r="B1908" s="346"/>
      <c r="C1908" s="363"/>
      <c r="D1908" s="382"/>
      <c r="E1908" s="369"/>
      <c r="F1908" s="46" t="s">
        <v>1198</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98">
        <v>858199</v>
      </c>
      <c r="BL1908" s="192"/>
      <c r="BM1908" s="202">
        <v>9</v>
      </c>
      <c r="BN1908" s="211">
        <v>683076</v>
      </c>
      <c r="BO1908" s="202" t="s">
        <v>966</v>
      </c>
    </row>
    <row r="1909" spans="1:67" x14ac:dyDescent="0.25">
      <c r="A1909" s="346"/>
      <c r="B1909" s="346"/>
      <c r="C1909" s="363"/>
      <c r="D1909" s="382"/>
      <c r="E1909" s="369"/>
      <c r="F1909" s="46" t="s">
        <v>1238</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83"/>
      <c r="AZ1909" s="83"/>
      <c r="BA1909" s="83"/>
      <c r="BB1909" s="83"/>
      <c r="BC1909" s="83"/>
      <c r="BD1909" s="83"/>
      <c r="BE1909" s="83"/>
      <c r="BF1909" s="83"/>
      <c r="BG1909" s="83"/>
      <c r="BH1909" s="83"/>
      <c r="BI1909" s="83"/>
      <c r="BJ1909" s="83"/>
      <c r="BK1909" s="98">
        <v>430000</v>
      </c>
      <c r="BL1909" s="192"/>
      <c r="BM1909" s="202"/>
      <c r="BN1909" s="211"/>
      <c r="BO1909" s="202" t="s">
        <v>780</v>
      </c>
    </row>
    <row r="1910" spans="1:67" x14ac:dyDescent="0.25">
      <c r="A1910" s="347"/>
      <c r="B1910" s="347"/>
      <c r="C1910" s="364"/>
      <c r="D1910" s="383"/>
      <c r="E1910" s="370"/>
      <c r="F1910" s="46" t="s">
        <v>1180</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83"/>
      <c r="AZ1910" s="83"/>
      <c r="BA1910" s="83"/>
      <c r="BB1910" s="83"/>
      <c r="BC1910" s="83"/>
      <c r="BD1910" s="83"/>
      <c r="BE1910" s="83"/>
      <c r="BF1910" s="83"/>
      <c r="BG1910" s="83"/>
      <c r="BH1910" s="83"/>
      <c r="BI1910" s="83"/>
      <c r="BJ1910" s="83"/>
      <c r="BK1910" s="98">
        <f>SUM(G1910:N1910)</f>
        <v>100000</v>
      </c>
      <c r="BL1910" s="192"/>
      <c r="BM1910" s="202"/>
      <c r="BN1910" s="211"/>
      <c r="BO1910" s="202" t="s">
        <v>780</v>
      </c>
    </row>
    <row r="1911" spans="1:67" x14ac:dyDescent="0.25">
      <c r="A1911" s="69"/>
      <c r="B1911" s="23" t="s">
        <v>132</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117"/>
      <c r="AZ1911" s="117"/>
      <c r="BA1911" s="117"/>
      <c r="BB1911" s="117"/>
      <c r="BC1911" s="117"/>
      <c r="BD1911" s="117"/>
      <c r="BE1911" s="117"/>
      <c r="BF1911" s="117"/>
      <c r="BG1911" s="117"/>
      <c r="BH1911" s="117"/>
      <c r="BI1911" s="117"/>
      <c r="BJ1911" s="117"/>
      <c r="BK1911" s="94">
        <f>SUM(BK1905:BK1910)</f>
        <v>2295862</v>
      </c>
      <c r="BL1911" s="193">
        <f>BK1911/E1905</f>
        <v>0.99999986497448101</v>
      </c>
      <c r="BM1911" s="202"/>
      <c r="BN1911" s="211"/>
      <c r="BO1911" s="202"/>
    </row>
    <row r="1912" spans="1:67" ht="15" customHeight="1" x14ac:dyDescent="0.25">
      <c r="A1912" s="339">
        <v>220</v>
      </c>
      <c r="B1912" s="395" t="s">
        <v>1678</v>
      </c>
      <c r="C1912" s="372" t="s">
        <v>1677</v>
      </c>
      <c r="D1912" s="381" t="s">
        <v>1779</v>
      </c>
      <c r="E1912" s="368">
        <v>2112106.14</v>
      </c>
      <c r="F1912" s="130" t="s">
        <v>1088</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85"/>
      <c r="AZ1912" s="85"/>
      <c r="BA1912" s="85"/>
      <c r="BB1912" s="85"/>
      <c r="BC1912" s="85"/>
      <c r="BD1912" s="85"/>
      <c r="BE1912" s="85"/>
      <c r="BF1912" s="85"/>
      <c r="BG1912" s="85"/>
      <c r="BH1912" s="85"/>
      <c r="BI1912" s="85"/>
      <c r="BJ1912" s="85"/>
      <c r="BK1912" s="98">
        <f>SUM(G1912:N1912)</f>
        <v>180000</v>
      </c>
      <c r="BL1912" s="192"/>
      <c r="BM1912" s="202">
        <v>1</v>
      </c>
      <c r="BN1912" s="211">
        <v>179730</v>
      </c>
      <c r="BO1912" s="202" t="s">
        <v>705</v>
      </c>
    </row>
    <row r="1913" spans="1:67" x14ac:dyDescent="0.25">
      <c r="A1913" s="340"/>
      <c r="B1913" s="396"/>
      <c r="C1913" s="373"/>
      <c r="D1913" s="382"/>
      <c r="E1913" s="369"/>
      <c r="F1913" s="130" t="s">
        <v>1212</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85"/>
      <c r="AZ1913" s="85"/>
      <c r="BA1913" s="85"/>
      <c r="BB1913" s="85"/>
      <c r="BC1913" s="85"/>
      <c r="BD1913" s="85"/>
      <c r="BE1913" s="85"/>
      <c r="BF1913" s="85"/>
      <c r="BG1913" s="85"/>
      <c r="BH1913" s="85"/>
      <c r="BI1913" s="85"/>
      <c r="BJ1913" s="85"/>
      <c r="BK1913" s="98">
        <f>SUM(G1913:N1913)</f>
        <v>100000</v>
      </c>
      <c r="BL1913" s="192"/>
      <c r="BM1913" s="202"/>
      <c r="BN1913" s="211"/>
      <c r="BO1913" s="202" t="s">
        <v>781</v>
      </c>
    </row>
    <row r="1914" spans="1:67" x14ac:dyDescent="0.25">
      <c r="A1914" s="340"/>
      <c r="B1914" s="396"/>
      <c r="C1914" s="373"/>
      <c r="D1914" s="382"/>
      <c r="E1914" s="369"/>
      <c r="F1914" s="130" t="s">
        <v>1099</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85"/>
      <c r="AZ1914" s="85"/>
      <c r="BA1914" s="85"/>
      <c r="BB1914" s="85"/>
      <c r="BC1914" s="85"/>
      <c r="BD1914" s="85"/>
      <c r="BE1914" s="85"/>
      <c r="BF1914" s="85"/>
      <c r="BG1914" s="85"/>
      <c r="BH1914" s="85"/>
      <c r="BI1914" s="85"/>
      <c r="BJ1914" s="85"/>
      <c r="BK1914" s="98">
        <f>SUM(G1914:N1914)</f>
        <v>784031.6</v>
      </c>
      <c r="BL1914" s="192"/>
      <c r="BM1914" s="202">
        <v>1</v>
      </c>
      <c r="BN1914" s="211">
        <v>100000</v>
      </c>
      <c r="BO1914" s="202" t="s">
        <v>706</v>
      </c>
    </row>
    <row r="1915" spans="1:67" x14ac:dyDescent="0.25">
      <c r="A1915" s="340"/>
      <c r="B1915" s="396"/>
      <c r="C1915" s="373"/>
      <c r="D1915" s="382"/>
      <c r="E1915" s="369"/>
      <c r="F1915" s="130" t="s">
        <v>1780</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129"/>
      <c r="AZ1915" s="129"/>
      <c r="BA1915" s="129"/>
      <c r="BB1915" s="129"/>
      <c r="BC1915" s="129"/>
      <c r="BD1915" s="129"/>
      <c r="BE1915" s="129"/>
      <c r="BF1915" s="129"/>
      <c r="BG1915" s="129"/>
      <c r="BH1915" s="129"/>
      <c r="BI1915" s="129"/>
      <c r="BJ1915" s="129"/>
      <c r="BK1915" s="98">
        <v>32951.339999999997</v>
      </c>
      <c r="BL1915" s="192"/>
      <c r="BM1915" s="202">
        <v>10</v>
      </c>
      <c r="BN1915" s="211">
        <v>783505</v>
      </c>
      <c r="BO1915" s="202" t="s">
        <v>782</v>
      </c>
    </row>
    <row r="1916" spans="1:67" x14ac:dyDescent="0.25">
      <c r="A1916" s="340"/>
      <c r="B1916" s="396"/>
      <c r="C1916" s="373"/>
      <c r="D1916" s="382"/>
      <c r="E1916" s="369"/>
      <c r="F1916" s="134" t="s">
        <v>1118</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86"/>
      <c r="AZ1916" s="86"/>
      <c r="BA1916" s="86"/>
      <c r="BB1916" s="86"/>
      <c r="BC1916" s="86"/>
      <c r="BD1916" s="86"/>
      <c r="BE1916" s="86"/>
      <c r="BF1916" s="86"/>
      <c r="BG1916" s="86"/>
      <c r="BH1916" s="86"/>
      <c r="BI1916" s="86"/>
      <c r="BJ1916" s="86"/>
      <c r="BK1916" s="98">
        <f>SUM(G1916:N1916)</f>
        <v>490000</v>
      </c>
      <c r="BL1916" s="192"/>
      <c r="BM1916" s="202">
        <v>7</v>
      </c>
      <c r="BN1916" s="211">
        <v>470000</v>
      </c>
      <c r="BO1916" s="202" t="s">
        <v>717</v>
      </c>
    </row>
    <row r="1917" spans="1:67" x14ac:dyDescent="0.25">
      <c r="A1917" s="340"/>
      <c r="B1917" s="396"/>
      <c r="C1917" s="373"/>
      <c r="D1917" s="382"/>
      <c r="E1917" s="369"/>
      <c r="F1917" s="87" t="s">
        <v>1188</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86"/>
      <c r="AZ1917" s="86"/>
      <c r="BA1917" s="86"/>
      <c r="BB1917" s="86"/>
      <c r="BC1917" s="86"/>
      <c r="BD1917" s="86"/>
      <c r="BE1917" s="86"/>
      <c r="BF1917" s="86"/>
      <c r="BG1917" s="86"/>
      <c r="BH1917" s="86"/>
      <c r="BI1917" s="86"/>
      <c r="BJ1917" s="86"/>
      <c r="BK1917" s="98">
        <v>352679.79</v>
      </c>
      <c r="BL1917" s="192"/>
      <c r="BM1917" s="202">
        <v>8</v>
      </c>
      <c r="BN1917" s="211">
        <v>320000</v>
      </c>
      <c r="BO1917" s="202" t="s">
        <v>967</v>
      </c>
    </row>
    <row r="1918" spans="1:67" x14ac:dyDescent="0.25">
      <c r="A1918" s="340"/>
      <c r="B1918" s="396"/>
      <c r="C1918" s="373"/>
      <c r="D1918" s="382"/>
      <c r="E1918" s="369"/>
      <c r="F1918" s="87" t="s">
        <v>299</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86"/>
      <c r="AZ1918" s="86"/>
      <c r="BA1918" s="86"/>
      <c r="BB1918" s="86"/>
      <c r="BC1918" s="86"/>
      <c r="BD1918" s="86"/>
      <c r="BE1918" s="86"/>
      <c r="BF1918" s="86"/>
      <c r="BG1918" s="86"/>
      <c r="BH1918" s="86"/>
      <c r="BI1918" s="86"/>
      <c r="BJ1918" s="86"/>
      <c r="BK1918" s="98">
        <v>135000</v>
      </c>
      <c r="BL1918" s="192"/>
      <c r="BM1918" s="202">
        <v>9</v>
      </c>
      <c r="BN1918" s="211">
        <v>135000</v>
      </c>
      <c r="BO1918" s="202" t="s">
        <v>783</v>
      </c>
    </row>
    <row r="1919" spans="1:67" x14ac:dyDescent="0.25">
      <c r="A1919" s="341"/>
      <c r="B1919" s="397"/>
      <c r="C1919" s="374"/>
      <c r="D1919" s="383"/>
      <c r="E1919" s="370"/>
      <c r="F1919" s="134" t="s">
        <v>1121</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86"/>
      <c r="AZ1919" s="86"/>
      <c r="BA1919" s="86"/>
      <c r="BB1919" s="86"/>
      <c r="BC1919" s="86"/>
      <c r="BD1919" s="86"/>
      <c r="BE1919" s="86"/>
      <c r="BF1919" s="86"/>
      <c r="BG1919" s="86"/>
      <c r="BH1919" s="86"/>
      <c r="BI1919" s="86"/>
      <c r="BJ1919" s="86"/>
      <c r="BK1919" s="98">
        <v>37443.410000000003</v>
      </c>
      <c r="BL1919" s="192"/>
      <c r="BM1919" s="202"/>
      <c r="BN1919" s="211"/>
      <c r="BO1919" s="202" t="s">
        <v>784</v>
      </c>
    </row>
    <row r="1920" spans="1:67" x14ac:dyDescent="0.25">
      <c r="A1920" s="69"/>
      <c r="B1920" s="23" t="s">
        <v>132</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107"/>
      <c r="AZ1920" s="107"/>
      <c r="BA1920" s="107"/>
      <c r="BB1920" s="107"/>
      <c r="BC1920" s="107"/>
      <c r="BD1920" s="107"/>
      <c r="BE1920" s="107"/>
      <c r="BF1920" s="107"/>
      <c r="BG1920" s="107"/>
      <c r="BH1920" s="107"/>
      <c r="BI1920" s="107"/>
      <c r="BJ1920" s="107"/>
      <c r="BK1920" s="94">
        <f>SUM(BK1912:BK1919)</f>
        <v>2112106.14</v>
      </c>
      <c r="BL1920" s="193">
        <f>BK1920/E1912</f>
        <v>1</v>
      </c>
      <c r="BM1920" s="202"/>
      <c r="BN1920" s="211"/>
      <c r="BO1920" s="202"/>
    </row>
    <row r="1921" spans="1:67" ht="15" customHeight="1" x14ac:dyDescent="0.25">
      <c r="A1921" s="339">
        <v>221</v>
      </c>
      <c r="B1921" s="345" t="s">
        <v>1679</v>
      </c>
      <c r="C1921" s="362" t="s">
        <v>1677</v>
      </c>
      <c r="D1921" s="381" t="s">
        <v>1781</v>
      </c>
      <c r="E1921" s="380">
        <v>2158814.31</v>
      </c>
      <c r="F1921" s="87" t="s">
        <v>1143</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323"/>
      <c r="AZ1921" s="323"/>
      <c r="BA1921" s="323"/>
      <c r="BB1921" s="323"/>
      <c r="BC1921" s="323"/>
      <c r="BD1921" s="323"/>
      <c r="BE1921" s="323"/>
      <c r="BF1921" s="323"/>
      <c r="BG1921" s="323"/>
      <c r="BH1921" s="323"/>
      <c r="BI1921" s="323"/>
      <c r="BJ1921" s="323"/>
      <c r="BK1921" s="98">
        <v>915871</v>
      </c>
      <c r="BL1921" s="192"/>
      <c r="BM1921" s="202">
        <v>12</v>
      </c>
      <c r="BN1921" s="211">
        <v>878156.96</v>
      </c>
      <c r="BO1921" s="202" t="s">
        <v>1014</v>
      </c>
    </row>
    <row r="1922" spans="1:67" x14ac:dyDescent="0.25">
      <c r="A1922" s="340"/>
      <c r="B1922" s="346"/>
      <c r="C1922" s="363"/>
      <c r="D1922" s="382"/>
      <c r="E1922" s="380"/>
      <c r="F1922" s="87" t="s">
        <v>1120</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323"/>
      <c r="AZ1922" s="323"/>
      <c r="BA1922" s="323"/>
      <c r="BB1922" s="323"/>
      <c r="BC1922" s="323"/>
      <c r="BD1922" s="323"/>
      <c r="BE1922" s="323"/>
      <c r="BF1922" s="323"/>
      <c r="BG1922" s="323"/>
      <c r="BH1922" s="323"/>
      <c r="BI1922" s="323"/>
      <c r="BJ1922" s="323"/>
      <c r="BK1922" s="98">
        <f t="shared" ref="BK1922:BK1927" si="15">SUM(G1922:N1922)</f>
        <v>200000</v>
      </c>
      <c r="BL1922" s="192"/>
      <c r="BM1922" s="202"/>
      <c r="BN1922" s="211"/>
      <c r="BO1922" s="202" t="s">
        <v>1015</v>
      </c>
    </row>
    <row r="1923" spans="1:67" x14ac:dyDescent="0.25">
      <c r="A1923" s="340"/>
      <c r="B1923" s="346"/>
      <c r="C1923" s="363"/>
      <c r="D1923" s="382"/>
      <c r="E1923" s="380"/>
      <c r="F1923" s="87" t="s">
        <v>1149</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323"/>
      <c r="AZ1923" s="323"/>
      <c r="BA1923" s="323"/>
      <c r="BB1923" s="323"/>
      <c r="BC1923" s="323"/>
      <c r="BD1923" s="323"/>
      <c r="BE1923" s="323"/>
      <c r="BF1923" s="323"/>
      <c r="BG1923" s="323"/>
      <c r="BH1923" s="323"/>
      <c r="BI1923" s="323"/>
      <c r="BJ1923" s="323"/>
      <c r="BK1923" s="98">
        <f t="shared" si="15"/>
        <v>261812</v>
      </c>
      <c r="BL1923" s="192"/>
      <c r="BM1923" s="202">
        <v>5</v>
      </c>
      <c r="BN1923" s="211">
        <v>200000</v>
      </c>
      <c r="BO1923" s="202" t="s">
        <v>1016</v>
      </c>
    </row>
    <row r="1924" spans="1:67" x14ac:dyDescent="0.25">
      <c r="A1924" s="340"/>
      <c r="B1924" s="346"/>
      <c r="C1924" s="363"/>
      <c r="D1924" s="382"/>
      <c r="E1924" s="380"/>
      <c r="F1924" s="87" t="s">
        <v>1212</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323"/>
      <c r="AZ1924" s="323"/>
      <c r="BA1924" s="323"/>
      <c r="BB1924" s="323"/>
      <c r="BC1924" s="323"/>
      <c r="BD1924" s="323"/>
      <c r="BE1924" s="323"/>
      <c r="BF1924" s="323"/>
      <c r="BG1924" s="323"/>
      <c r="BH1924" s="323"/>
      <c r="BI1924" s="323"/>
      <c r="BJ1924" s="323"/>
      <c r="BK1924" s="98">
        <v>48418</v>
      </c>
      <c r="BL1924" s="192"/>
      <c r="BM1924" s="202"/>
      <c r="BN1924" s="211"/>
      <c r="BO1924" s="202"/>
    </row>
    <row r="1925" spans="1:67" x14ac:dyDescent="0.25">
      <c r="A1925" s="340"/>
      <c r="B1925" s="346"/>
      <c r="C1925" s="363"/>
      <c r="D1925" s="382"/>
      <c r="E1925" s="380"/>
      <c r="F1925" s="87" t="s">
        <v>1115</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323"/>
      <c r="AZ1925" s="323"/>
      <c r="BA1925" s="323"/>
      <c r="BB1925" s="323"/>
      <c r="BC1925" s="323"/>
      <c r="BD1925" s="323"/>
      <c r="BE1925" s="323"/>
      <c r="BF1925" s="323"/>
      <c r="BG1925" s="323"/>
      <c r="BH1925" s="323"/>
      <c r="BI1925" s="323"/>
      <c r="BJ1925" s="323"/>
      <c r="BK1925" s="98">
        <f t="shared" si="15"/>
        <v>420000</v>
      </c>
      <c r="BL1925" s="192"/>
      <c r="BM1925" s="202">
        <v>8</v>
      </c>
      <c r="BN1925" s="211">
        <v>460000</v>
      </c>
      <c r="BO1925" s="202" t="s">
        <v>1021</v>
      </c>
    </row>
    <row r="1926" spans="1:67" x14ac:dyDescent="0.25">
      <c r="A1926" s="340"/>
      <c r="B1926" s="346"/>
      <c r="C1926" s="363"/>
      <c r="D1926" s="382"/>
      <c r="E1926" s="380"/>
      <c r="F1926" s="87" t="s">
        <v>1118</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323"/>
      <c r="AZ1926" s="323"/>
      <c r="BA1926" s="323"/>
      <c r="BB1926" s="323"/>
      <c r="BC1926" s="323"/>
      <c r="BD1926" s="323"/>
      <c r="BE1926" s="323"/>
      <c r="BF1926" s="323"/>
      <c r="BG1926" s="323"/>
      <c r="BH1926" s="323"/>
      <c r="BI1926" s="323"/>
      <c r="BJ1926" s="323"/>
      <c r="BK1926" s="98">
        <f t="shared" si="15"/>
        <v>210000</v>
      </c>
      <c r="BL1926" s="192"/>
      <c r="BM1926" s="202"/>
      <c r="BN1926" s="211"/>
      <c r="BO1926" s="202" t="s">
        <v>1022</v>
      </c>
    </row>
    <row r="1927" spans="1:67" x14ac:dyDescent="0.25">
      <c r="A1927" s="341"/>
      <c r="B1927" s="347"/>
      <c r="C1927" s="364"/>
      <c r="D1927" s="383"/>
      <c r="E1927" s="380"/>
      <c r="F1927" s="89" t="s">
        <v>1121</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323"/>
      <c r="AZ1927" s="323"/>
      <c r="BA1927" s="323"/>
      <c r="BB1927" s="323"/>
      <c r="BC1927" s="323"/>
      <c r="BD1927" s="323"/>
      <c r="BE1927" s="323"/>
      <c r="BF1927" s="323"/>
      <c r="BG1927" s="323"/>
      <c r="BH1927" s="323"/>
      <c r="BI1927" s="323"/>
      <c r="BJ1927" s="323"/>
      <c r="BK1927" s="98">
        <f t="shared" si="15"/>
        <v>70000</v>
      </c>
      <c r="BL1927" s="192"/>
      <c r="BM1927" s="202">
        <v>1</v>
      </c>
      <c r="BN1927" s="211">
        <v>39543</v>
      </c>
      <c r="BO1927" s="202"/>
    </row>
    <row r="1928" spans="1:67" x14ac:dyDescent="0.25">
      <c r="A1928" s="209"/>
      <c r="B1928" s="253"/>
      <c r="C1928" s="221"/>
      <c r="D1928" s="219"/>
      <c r="E1928" s="218"/>
      <c r="F1928" s="259" t="s">
        <v>1140</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323"/>
      <c r="AZ1928" s="323"/>
      <c r="BA1928" s="323"/>
      <c r="BB1928" s="323"/>
      <c r="BC1928" s="323"/>
      <c r="BD1928" s="323"/>
      <c r="BE1928" s="323"/>
      <c r="BF1928" s="323"/>
      <c r="BG1928" s="323"/>
      <c r="BH1928" s="323"/>
      <c r="BI1928" s="323"/>
      <c r="BJ1928" s="323"/>
      <c r="BK1928" s="98">
        <v>32713</v>
      </c>
      <c r="BL1928" s="192"/>
      <c r="BM1928" s="202"/>
      <c r="BN1928" s="211"/>
      <c r="BO1928" s="202" t="s">
        <v>1023</v>
      </c>
    </row>
    <row r="1929" spans="1:67" x14ac:dyDescent="0.25">
      <c r="A1929" s="69"/>
      <c r="B1929" s="23" t="s">
        <v>132</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107"/>
      <c r="AZ1929" s="107"/>
      <c r="BA1929" s="107"/>
      <c r="BB1929" s="107"/>
      <c r="BC1929" s="107"/>
      <c r="BD1929" s="107"/>
      <c r="BE1929" s="107"/>
      <c r="BF1929" s="107"/>
      <c r="BG1929" s="107"/>
      <c r="BH1929" s="107"/>
      <c r="BI1929" s="107"/>
      <c r="BJ1929" s="107"/>
      <c r="BK1929" s="94">
        <f>SUM(BK1921:BK1928)</f>
        <v>2158814</v>
      </c>
      <c r="BL1929" s="193">
        <f>BK1929/E1921</f>
        <v>0.99999985640265654</v>
      </c>
      <c r="BM1929" s="202"/>
      <c r="BN1929" s="211"/>
      <c r="BO1929" s="202"/>
    </row>
    <row r="1930" spans="1:67" x14ac:dyDescent="0.25">
      <c r="A1930" s="339">
        <v>222</v>
      </c>
      <c r="B1930" s="342" t="s">
        <v>1680</v>
      </c>
      <c r="C1930" s="359" t="s">
        <v>1677</v>
      </c>
      <c r="D1930" s="371" t="s">
        <v>1782</v>
      </c>
      <c r="E1930" s="365">
        <v>2307368.31</v>
      </c>
      <c r="F1930" s="7" t="s">
        <v>1401</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6"/>
      <c r="AZ1930" s="96"/>
      <c r="BA1930" s="96"/>
      <c r="BB1930" s="96"/>
      <c r="BC1930" s="96"/>
      <c r="BD1930" s="96"/>
      <c r="BE1930" s="96"/>
      <c r="BF1930" s="96"/>
      <c r="BG1930" s="96"/>
      <c r="BH1930" s="96"/>
      <c r="BI1930" s="96"/>
      <c r="BJ1930" s="96"/>
      <c r="BK1930" s="98">
        <f t="shared" ref="BK1930:BK1938" si="16">SUM(G1930:N1930)</f>
        <v>30000</v>
      </c>
      <c r="BL1930" s="192"/>
      <c r="BM1930" s="202">
        <v>2</v>
      </c>
      <c r="BN1930" s="211">
        <v>30000</v>
      </c>
      <c r="BO1930" s="202" t="s">
        <v>1024</v>
      </c>
    </row>
    <row r="1931" spans="1:67" x14ac:dyDescent="0.25">
      <c r="A1931" s="340"/>
      <c r="B1931" s="343"/>
      <c r="C1931" s="360"/>
      <c r="D1931" s="375"/>
      <c r="E1931" s="366"/>
      <c r="F1931" s="7" t="s">
        <v>1502</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6"/>
      <c r="AZ1931" s="96"/>
      <c r="BA1931" s="96"/>
      <c r="BB1931" s="96"/>
      <c r="BC1931" s="96"/>
      <c r="BD1931" s="96"/>
      <c r="BE1931" s="96"/>
      <c r="BF1931" s="96"/>
      <c r="BG1931" s="96"/>
      <c r="BH1931" s="96"/>
      <c r="BI1931" s="96"/>
      <c r="BJ1931" s="96"/>
      <c r="BK1931" s="98">
        <f t="shared" si="16"/>
        <v>270890</v>
      </c>
      <c r="BL1931" s="192"/>
      <c r="BM1931" s="202">
        <v>6</v>
      </c>
      <c r="BN1931" s="211">
        <v>240000</v>
      </c>
      <c r="BO1931" s="202" t="s">
        <v>1025</v>
      </c>
    </row>
    <row r="1932" spans="1:67" x14ac:dyDescent="0.25">
      <c r="A1932" s="340"/>
      <c r="B1932" s="343"/>
      <c r="C1932" s="360"/>
      <c r="D1932" s="375"/>
      <c r="E1932" s="366"/>
      <c r="F1932" s="7" t="s">
        <v>1118</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6"/>
      <c r="AZ1932" s="96"/>
      <c r="BA1932" s="96"/>
      <c r="BB1932" s="96"/>
      <c r="BC1932" s="96"/>
      <c r="BD1932" s="96"/>
      <c r="BE1932" s="96"/>
      <c r="BF1932" s="96"/>
      <c r="BG1932" s="96"/>
      <c r="BH1932" s="96"/>
      <c r="BI1932" s="96"/>
      <c r="BJ1932" s="96"/>
      <c r="BK1932" s="98">
        <f t="shared" si="16"/>
        <v>120000</v>
      </c>
      <c r="BL1932" s="192"/>
      <c r="BM1932" s="202">
        <v>2</v>
      </c>
      <c r="BN1932" s="211">
        <v>65000</v>
      </c>
      <c r="BO1932" s="202" t="s">
        <v>1026</v>
      </c>
    </row>
    <row r="1933" spans="1:67" x14ac:dyDescent="0.25">
      <c r="A1933" s="340"/>
      <c r="B1933" s="343"/>
      <c r="C1933" s="360"/>
      <c r="D1933" s="375"/>
      <c r="E1933" s="366"/>
      <c r="F1933" s="7" t="s">
        <v>1148</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6"/>
      <c r="AZ1933" s="96"/>
      <c r="BA1933" s="96"/>
      <c r="BB1933" s="96"/>
      <c r="BC1933" s="96"/>
      <c r="BD1933" s="96"/>
      <c r="BE1933" s="96"/>
      <c r="BF1933" s="96"/>
      <c r="BG1933" s="96"/>
      <c r="BH1933" s="96"/>
      <c r="BI1933" s="96"/>
      <c r="BJ1933" s="96"/>
      <c r="BK1933" s="98">
        <f t="shared" si="16"/>
        <v>300000</v>
      </c>
      <c r="BL1933" s="192"/>
      <c r="BM1933" s="202">
        <v>7</v>
      </c>
      <c r="BN1933" s="211">
        <v>350000</v>
      </c>
      <c r="BO1933" s="202" t="s">
        <v>1027</v>
      </c>
    </row>
    <row r="1934" spans="1:67" x14ac:dyDescent="0.25">
      <c r="A1934" s="340"/>
      <c r="B1934" s="343"/>
      <c r="C1934" s="360"/>
      <c r="D1934" s="375"/>
      <c r="E1934" s="366"/>
      <c r="F1934" s="7" t="s">
        <v>1120</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6"/>
      <c r="AZ1934" s="96"/>
      <c r="BA1934" s="96"/>
      <c r="BB1934" s="96"/>
      <c r="BC1934" s="96"/>
      <c r="BD1934" s="96"/>
      <c r="BE1934" s="96"/>
      <c r="BF1934" s="96"/>
      <c r="BG1934" s="96"/>
      <c r="BH1934" s="96"/>
      <c r="BI1934" s="96"/>
      <c r="BJ1934" s="96"/>
      <c r="BK1934" s="98">
        <f t="shared" si="16"/>
        <v>888425.31</v>
      </c>
      <c r="BL1934" s="192"/>
      <c r="BM1934" s="202">
        <v>13</v>
      </c>
      <c r="BN1934" s="211">
        <v>810736.28</v>
      </c>
      <c r="BO1934" s="202" t="s">
        <v>40</v>
      </c>
    </row>
    <row r="1935" spans="1:67" x14ac:dyDescent="0.25">
      <c r="A1935" s="340"/>
      <c r="B1935" s="343"/>
      <c r="C1935" s="360"/>
      <c r="D1935" s="375"/>
      <c r="E1935" s="366"/>
      <c r="F1935" s="7" t="s">
        <v>1122</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6"/>
      <c r="AZ1935" s="96"/>
      <c r="BA1935" s="96"/>
      <c r="BB1935" s="96"/>
      <c r="BC1935" s="96"/>
      <c r="BD1935" s="96"/>
      <c r="BE1935" s="96"/>
      <c r="BF1935" s="96"/>
      <c r="BG1935" s="96"/>
      <c r="BH1935" s="96"/>
      <c r="BI1935" s="96"/>
      <c r="BJ1935" s="96"/>
      <c r="BK1935" s="98">
        <f t="shared" si="16"/>
        <v>138728</v>
      </c>
      <c r="BL1935" s="192"/>
      <c r="BM1935" s="202"/>
      <c r="BN1935" s="211"/>
      <c r="BO1935" s="202" t="s">
        <v>1028</v>
      </c>
    </row>
    <row r="1936" spans="1:67" x14ac:dyDescent="0.25">
      <c r="A1936" s="340"/>
      <c r="B1936" s="343"/>
      <c r="C1936" s="360"/>
      <c r="D1936" s="375"/>
      <c r="E1936" s="366"/>
      <c r="F1936" s="7" t="s">
        <v>1140</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6"/>
      <c r="AZ1936" s="96"/>
      <c r="BA1936" s="96"/>
      <c r="BB1936" s="96"/>
      <c r="BC1936" s="96"/>
      <c r="BD1936" s="96"/>
      <c r="BE1936" s="96"/>
      <c r="BF1936" s="96"/>
      <c r="BG1936" s="96"/>
      <c r="BH1936" s="96"/>
      <c r="BI1936" s="96"/>
      <c r="BJ1936" s="96"/>
      <c r="BK1936" s="98">
        <v>32690</v>
      </c>
      <c r="BL1936" s="192"/>
      <c r="BM1936" s="202"/>
      <c r="BN1936" s="211"/>
      <c r="BO1936" s="202" t="s">
        <v>41</v>
      </c>
    </row>
    <row r="1937" spans="1:67" x14ac:dyDescent="0.25">
      <c r="A1937" s="340"/>
      <c r="B1937" s="343"/>
      <c r="C1937" s="360"/>
      <c r="D1937" s="375"/>
      <c r="E1937" s="366"/>
      <c r="F1937" s="7" t="s">
        <v>302</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6"/>
      <c r="AZ1937" s="96"/>
      <c r="BA1937" s="96"/>
      <c r="BB1937" s="96"/>
      <c r="BC1937" s="96"/>
      <c r="BD1937" s="96"/>
      <c r="BE1937" s="96"/>
      <c r="BF1937" s="96"/>
      <c r="BG1937" s="96"/>
      <c r="BH1937" s="96"/>
      <c r="BI1937" s="96"/>
      <c r="BJ1937" s="96"/>
      <c r="BK1937" s="98">
        <v>261635</v>
      </c>
      <c r="BL1937" s="192"/>
      <c r="BM1937" s="202"/>
      <c r="BN1937" s="211"/>
      <c r="BO1937" s="202" t="s">
        <v>42</v>
      </c>
    </row>
    <row r="1938" spans="1:67" x14ac:dyDescent="0.25">
      <c r="A1938" s="340"/>
      <c r="B1938" s="343"/>
      <c r="C1938" s="360"/>
      <c r="D1938" s="375"/>
      <c r="E1938" s="366"/>
      <c r="F1938" s="7" t="s">
        <v>1121</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6"/>
      <c r="AZ1938" s="96"/>
      <c r="BA1938" s="96"/>
      <c r="BB1938" s="96"/>
      <c r="BC1938" s="96"/>
      <c r="BD1938" s="96"/>
      <c r="BE1938" s="96"/>
      <c r="BF1938" s="96"/>
      <c r="BG1938" s="96"/>
      <c r="BH1938" s="96"/>
      <c r="BI1938" s="96"/>
      <c r="BJ1938" s="96"/>
      <c r="BK1938" s="98">
        <f t="shared" si="16"/>
        <v>200000</v>
      </c>
      <c r="BL1938" s="192"/>
      <c r="BM1938" s="202"/>
      <c r="BN1938" s="211"/>
      <c r="BO1938" s="202" t="s">
        <v>1029</v>
      </c>
    </row>
    <row r="1939" spans="1:67" x14ac:dyDescent="0.25">
      <c r="A1939" s="341"/>
      <c r="B1939" s="344"/>
      <c r="C1939" s="361"/>
      <c r="D1939" s="376"/>
      <c r="E1939" s="367"/>
      <c r="F1939" s="7" t="s">
        <v>1271</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6"/>
      <c r="AZ1939" s="96"/>
      <c r="BA1939" s="96"/>
      <c r="BB1939" s="96"/>
      <c r="BC1939" s="96"/>
      <c r="BD1939" s="96"/>
      <c r="BE1939" s="96"/>
      <c r="BF1939" s="96"/>
      <c r="BG1939" s="96"/>
      <c r="BH1939" s="96"/>
      <c r="BI1939" s="96"/>
      <c r="BJ1939" s="96"/>
      <c r="BK1939" s="98">
        <v>65000</v>
      </c>
      <c r="BL1939" s="192"/>
      <c r="BM1939" s="202"/>
      <c r="BN1939" s="211"/>
      <c r="BO1939" s="202" t="s">
        <v>1030</v>
      </c>
    </row>
    <row r="1940" spans="1:67" x14ac:dyDescent="0.25">
      <c r="A1940" s="69"/>
      <c r="B1940" s="23" t="s">
        <v>132</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107"/>
      <c r="AZ1940" s="107"/>
      <c r="BA1940" s="107"/>
      <c r="BB1940" s="107"/>
      <c r="BC1940" s="107"/>
      <c r="BD1940" s="107"/>
      <c r="BE1940" s="107"/>
      <c r="BF1940" s="107"/>
      <c r="BG1940" s="107"/>
      <c r="BH1940" s="107"/>
      <c r="BI1940" s="107"/>
      <c r="BJ1940" s="107"/>
      <c r="BK1940" s="94">
        <f>SUM(BK1930:BK1939)</f>
        <v>2307368.31</v>
      </c>
      <c r="BL1940" s="193">
        <f>BK1940/E1930</f>
        <v>1</v>
      </c>
      <c r="BM1940" s="202"/>
      <c r="BN1940" s="211"/>
      <c r="BO1940" s="202"/>
    </row>
    <row r="1941" spans="1:67" x14ac:dyDescent="0.25">
      <c r="A1941" s="339">
        <v>223</v>
      </c>
      <c r="B1941" s="342" t="s">
        <v>1681</v>
      </c>
      <c r="C1941" s="359" t="s">
        <v>1677</v>
      </c>
      <c r="D1941" s="371" t="s">
        <v>1783</v>
      </c>
      <c r="E1941" s="365">
        <v>1675799.31</v>
      </c>
      <c r="F1941" s="7" t="s">
        <v>1153</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6"/>
      <c r="AZ1941" s="96"/>
      <c r="BA1941" s="96"/>
      <c r="BB1941" s="96"/>
      <c r="BC1941" s="96"/>
      <c r="BD1941" s="96"/>
      <c r="BE1941" s="96"/>
      <c r="BF1941" s="96"/>
      <c r="BG1941" s="96"/>
      <c r="BH1941" s="96"/>
      <c r="BI1941" s="96"/>
      <c r="BJ1941" s="96"/>
      <c r="BK1941" s="98">
        <v>200000</v>
      </c>
      <c r="BL1941" s="192"/>
      <c r="BM1941" s="202">
        <v>1</v>
      </c>
      <c r="BN1941" s="211">
        <v>40000</v>
      </c>
      <c r="BO1941" s="202" t="s">
        <v>1031</v>
      </c>
    </row>
    <row r="1942" spans="1:67" x14ac:dyDescent="0.25">
      <c r="A1942" s="340"/>
      <c r="B1942" s="343"/>
      <c r="C1942" s="360"/>
      <c r="D1942" s="375"/>
      <c r="E1942" s="366"/>
      <c r="F1942" s="7" t="s">
        <v>302</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6"/>
      <c r="AZ1942" s="96"/>
      <c r="BA1942" s="96"/>
      <c r="BB1942" s="96"/>
      <c r="BC1942" s="96"/>
      <c r="BD1942" s="96"/>
      <c r="BE1942" s="96"/>
      <c r="BF1942" s="96"/>
      <c r="BG1942" s="96"/>
      <c r="BH1942" s="96"/>
      <c r="BI1942" s="96"/>
      <c r="BJ1942" s="96"/>
      <c r="BK1942" s="98">
        <v>36000</v>
      </c>
      <c r="BL1942" s="192"/>
      <c r="BM1942" s="202">
        <v>0</v>
      </c>
      <c r="BN1942" s="211">
        <v>0</v>
      </c>
      <c r="BO1942" s="202" t="s">
        <v>1032</v>
      </c>
    </row>
    <row r="1943" spans="1:67" x14ac:dyDescent="0.25">
      <c r="A1943" s="340"/>
      <c r="B1943" s="343"/>
      <c r="C1943" s="360"/>
      <c r="D1943" s="375"/>
      <c r="E1943" s="366"/>
      <c r="F1943" s="7" t="s">
        <v>1093</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6"/>
      <c r="AZ1943" s="96"/>
      <c r="BA1943" s="96"/>
      <c r="BB1943" s="96"/>
      <c r="BC1943" s="96"/>
      <c r="BD1943" s="96"/>
      <c r="BE1943" s="96"/>
      <c r="BF1943" s="96"/>
      <c r="BG1943" s="96"/>
      <c r="BH1943" s="96"/>
      <c r="BI1943" s="96"/>
      <c r="BJ1943" s="96"/>
      <c r="BK1943" s="98">
        <v>566475</v>
      </c>
      <c r="BL1943" s="192"/>
      <c r="BM1943" s="202">
        <v>0</v>
      </c>
      <c r="BN1943" s="211">
        <v>0</v>
      </c>
      <c r="BO1943" s="202"/>
    </row>
    <row r="1944" spans="1:67" x14ac:dyDescent="0.25">
      <c r="A1944" s="340"/>
      <c r="B1944" s="343"/>
      <c r="C1944" s="360"/>
      <c r="D1944" s="375"/>
      <c r="E1944" s="366"/>
      <c r="F1944" s="7" t="s">
        <v>1148</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6"/>
      <c r="AZ1944" s="96"/>
      <c r="BA1944" s="96"/>
      <c r="BB1944" s="96"/>
      <c r="BC1944" s="96"/>
      <c r="BD1944" s="96"/>
      <c r="BE1944" s="96"/>
      <c r="BF1944" s="96"/>
      <c r="BG1944" s="96"/>
      <c r="BH1944" s="96"/>
      <c r="BI1944" s="96"/>
      <c r="BJ1944" s="96"/>
      <c r="BK1944" s="98">
        <v>470000</v>
      </c>
      <c r="BL1944" s="192"/>
      <c r="BM1944" s="202">
        <v>0</v>
      </c>
      <c r="BN1944" s="211">
        <v>0</v>
      </c>
      <c r="BO1944" s="202"/>
    </row>
    <row r="1945" spans="1:67" x14ac:dyDescent="0.25">
      <c r="A1945" s="340"/>
      <c r="B1945" s="343"/>
      <c r="C1945" s="360"/>
      <c r="D1945" s="375"/>
      <c r="E1945" s="366"/>
      <c r="F1945" s="7" t="s">
        <v>1120</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6"/>
      <c r="AZ1945" s="96"/>
      <c r="BA1945" s="96"/>
      <c r="BB1945" s="96"/>
      <c r="BC1945" s="96"/>
      <c r="BD1945" s="96"/>
      <c r="BE1945" s="96"/>
      <c r="BF1945" s="96"/>
      <c r="BG1945" s="96"/>
      <c r="BH1945" s="96"/>
      <c r="BI1945" s="96"/>
      <c r="BJ1945" s="96"/>
      <c r="BK1945" s="98">
        <v>69926</v>
      </c>
      <c r="BL1945" s="192"/>
      <c r="BM1945" s="202">
        <v>5</v>
      </c>
      <c r="BN1945" s="211">
        <v>517601.13</v>
      </c>
      <c r="BO1945" s="202" t="s">
        <v>1033</v>
      </c>
    </row>
    <row r="1946" spans="1:67" x14ac:dyDescent="0.25">
      <c r="A1946" s="340"/>
      <c r="B1946" s="343"/>
      <c r="C1946" s="360"/>
      <c r="D1946" s="375"/>
      <c r="E1946" s="366"/>
      <c r="F1946" s="7" t="s">
        <v>1102</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6"/>
      <c r="AZ1946" s="96"/>
      <c r="BA1946" s="96"/>
      <c r="BB1946" s="96"/>
      <c r="BC1946" s="96"/>
      <c r="BD1946" s="96"/>
      <c r="BE1946" s="96"/>
      <c r="BF1946" s="96"/>
      <c r="BG1946" s="96"/>
      <c r="BH1946" s="96"/>
      <c r="BI1946" s="96"/>
      <c r="BJ1946" s="96"/>
      <c r="BK1946" s="98">
        <v>21000</v>
      </c>
      <c r="BL1946" s="192"/>
      <c r="BM1946" s="202">
        <v>19</v>
      </c>
      <c r="BN1946" s="211">
        <v>570000</v>
      </c>
      <c r="BO1946" s="202" t="s">
        <v>187</v>
      </c>
    </row>
    <row r="1947" spans="1:67" x14ac:dyDescent="0.25">
      <c r="A1947" s="341"/>
      <c r="B1947" s="344"/>
      <c r="C1947" s="361"/>
      <c r="D1947" s="376"/>
      <c r="E1947" s="367"/>
      <c r="F1947" s="7" t="s">
        <v>1144</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6"/>
      <c r="AZ1947" s="96"/>
      <c r="BA1947" s="96"/>
      <c r="BB1947" s="96"/>
      <c r="BC1947" s="96"/>
      <c r="BD1947" s="96"/>
      <c r="BE1947" s="96"/>
      <c r="BF1947" s="96"/>
      <c r="BG1947" s="96"/>
      <c r="BH1947" s="96"/>
      <c r="BI1947" s="96"/>
      <c r="BJ1947" s="96"/>
      <c r="BK1947" s="98">
        <v>312398</v>
      </c>
      <c r="BL1947" s="192"/>
      <c r="BM1947" s="202">
        <v>1</v>
      </c>
      <c r="BN1947" s="211">
        <v>69718.289999999994</v>
      </c>
      <c r="BO1947" s="202" t="s">
        <v>188</v>
      </c>
    </row>
    <row r="1948" spans="1:67" x14ac:dyDescent="0.25">
      <c r="A1948" s="69"/>
      <c r="B1948" s="23" t="s">
        <v>132</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107"/>
      <c r="AZ1948" s="107"/>
      <c r="BA1948" s="107"/>
      <c r="BB1948" s="107"/>
      <c r="BC1948" s="107"/>
      <c r="BD1948" s="107"/>
      <c r="BE1948" s="107"/>
      <c r="BF1948" s="107"/>
      <c r="BG1948" s="107"/>
      <c r="BH1948" s="107"/>
      <c r="BI1948" s="107"/>
      <c r="BJ1948" s="107"/>
      <c r="BK1948" s="94">
        <f>SUM(BK1941:BK1947)</f>
        <v>1675799</v>
      </c>
      <c r="BL1948" s="193">
        <f>BK1948/E1941</f>
        <v>0.99999981501364854</v>
      </c>
      <c r="BM1948" s="202"/>
      <c r="BN1948" s="211"/>
      <c r="BO1948" s="202"/>
    </row>
    <row r="1949" spans="1:67" x14ac:dyDescent="0.25">
      <c r="A1949" s="339">
        <v>224</v>
      </c>
      <c r="B1949" s="342" t="s">
        <v>1682</v>
      </c>
      <c r="C1949" s="359" t="s">
        <v>1683</v>
      </c>
      <c r="D1949" s="371" t="s">
        <v>1794</v>
      </c>
      <c r="E1949" s="365">
        <v>2193480.31</v>
      </c>
      <c r="F1949" s="46" t="s">
        <v>1184</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98">
        <f>SUM(G1949:N1949)</f>
        <v>986101</v>
      </c>
      <c r="BL1949" s="192"/>
      <c r="BM1949" s="202">
        <v>10</v>
      </c>
      <c r="BN1949" s="211">
        <v>985486</v>
      </c>
      <c r="BO1949" s="202"/>
    </row>
    <row r="1950" spans="1:67" x14ac:dyDescent="0.25">
      <c r="A1950" s="340"/>
      <c r="B1950" s="343"/>
      <c r="C1950" s="360"/>
      <c r="D1950" s="375"/>
      <c r="E1950" s="366"/>
      <c r="F1950" s="46" t="s">
        <v>1185</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98">
        <f>SUM(G1950:N1950)</f>
        <v>39885</v>
      </c>
      <c r="BL1950" s="192"/>
      <c r="BM1950" s="202">
        <v>2</v>
      </c>
      <c r="BN1950" s="211">
        <v>78436.89</v>
      </c>
      <c r="BO1950" s="202" t="s">
        <v>417</v>
      </c>
    </row>
    <row r="1951" spans="1:67" x14ac:dyDescent="0.25">
      <c r="A1951" s="340"/>
      <c r="B1951" s="343"/>
      <c r="C1951" s="360"/>
      <c r="D1951" s="375"/>
      <c r="E1951" s="366"/>
      <c r="F1951" s="46" t="s">
        <v>1183</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98">
        <f>SUM(G1951:N1951)</f>
        <v>744314</v>
      </c>
      <c r="BL1951" s="192"/>
      <c r="BM1951" s="202">
        <v>4</v>
      </c>
      <c r="BN1951" s="211">
        <v>730431</v>
      </c>
      <c r="BO1951" s="202"/>
    </row>
    <row r="1952" spans="1:67" x14ac:dyDescent="0.25">
      <c r="A1952" s="340"/>
      <c r="B1952" s="343"/>
      <c r="C1952" s="360"/>
      <c r="D1952" s="375"/>
      <c r="E1952" s="366"/>
      <c r="F1952" s="46" t="s">
        <v>1238</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98">
        <f>SUM(G1952:N1952)</f>
        <v>53180</v>
      </c>
      <c r="BL1952" s="192"/>
      <c r="BM1952" s="202"/>
      <c r="BN1952" s="211"/>
      <c r="BO1952" s="202"/>
    </row>
    <row r="1953" spans="1:67" x14ac:dyDescent="0.25">
      <c r="A1953" s="341"/>
      <c r="B1953" s="344"/>
      <c r="C1953" s="361"/>
      <c r="D1953" s="376"/>
      <c r="E1953" s="367"/>
      <c r="F1953" s="46" t="s">
        <v>1182</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98">
        <v>30000</v>
      </c>
      <c r="BL1953" s="192"/>
      <c r="BM1953" s="202"/>
      <c r="BN1953" s="211"/>
      <c r="BO1953" s="202"/>
    </row>
    <row r="1954" spans="1:67" x14ac:dyDescent="0.25">
      <c r="A1954" s="209"/>
      <c r="B1954" s="210"/>
      <c r="C1954" s="139"/>
      <c r="D1954" s="233"/>
      <c r="E1954" s="217"/>
      <c r="F1954" s="136" t="s">
        <v>1198</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98">
        <v>100000</v>
      </c>
      <c r="BL1954" s="192"/>
      <c r="BM1954" s="202"/>
      <c r="BN1954" s="211"/>
      <c r="BO1954" s="202"/>
    </row>
    <row r="1955" spans="1:67" s="213" customFormat="1" x14ac:dyDescent="0.25">
      <c r="A1955" s="209"/>
      <c r="B1955" s="210"/>
      <c r="C1955" s="139"/>
      <c r="D1955" s="233"/>
      <c r="E1955" s="217"/>
      <c r="F1955" s="77" t="s">
        <v>1180</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138"/>
      <c r="AZ1955" s="138"/>
      <c r="BA1955" s="138"/>
      <c r="BB1955" s="138"/>
      <c r="BC1955" s="138"/>
      <c r="BD1955" s="138"/>
      <c r="BE1955" s="138"/>
      <c r="BF1955" s="138"/>
      <c r="BG1955" s="138"/>
      <c r="BH1955" s="138"/>
      <c r="BI1955" s="138"/>
      <c r="BJ1955" s="138"/>
      <c r="BK1955" s="98">
        <v>240000</v>
      </c>
      <c r="BL1955" s="192"/>
      <c r="BM1955" s="212">
        <v>4</v>
      </c>
      <c r="BN1955" s="227">
        <v>240000</v>
      </c>
      <c r="BO1955" s="212" t="s">
        <v>418</v>
      </c>
    </row>
    <row r="1956" spans="1:67" x14ac:dyDescent="0.25">
      <c r="A1956" s="69"/>
      <c r="B1956" s="23" t="s">
        <v>132</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107"/>
      <c r="AZ1956" s="107"/>
      <c r="BA1956" s="107"/>
      <c r="BB1956" s="107"/>
      <c r="BC1956" s="107"/>
      <c r="BD1956" s="107"/>
      <c r="BE1956" s="107"/>
      <c r="BF1956" s="107"/>
      <c r="BG1956" s="107"/>
      <c r="BH1956" s="107"/>
      <c r="BI1956" s="107"/>
      <c r="BJ1956" s="107"/>
      <c r="BK1956" s="94">
        <f>SUM(BK1949:BK1955)</f>
        <v>2193480</v>
      </c>
      <c r="BL1956" s="193">
        <f>BK1956/E1949</f>
        <v>0.99999985867208441</v>
      </c>
      <c r="BM1956" s="202"/>
      <c r="BN1956" s="211"/>
      <c r="BO1956" s="202"/>
    </row>
    <row r="1957" spans="1:67" x14ac:dyDescent="0.25">
      <c r="A1957" s="339">
        <v>225</v>
      </c>
      <c r="B1957" s="342" t="s">
        <v>1685</v>
      </c>
      <c r="C1957" s="359" t="s">
        <v>1686</v>
      </c>
      <c r="D1957" s="371" t="s">
        <v>1795</v>
      </c>
      <c r="E1957" s="365">
        <v>1978910.1900000002</v>
      </c>
      <c r="F1957" s="46" t="s">
        <v>1185</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6"/>
      <c r="AZ1957" s="96"/>
      <c r="BA1957" s="96"/>
      <c r="BB1957" s="96"/>
      <c r="BC1957" s="96"/>
      <c r="BD1957" s="96"/>
      <c r="BE1957" s="96"/>
      <c r="BF1957" s="96"/>
      <c r="BG1957" s="96"/>
      <c r="BH1957" s="96"/>
      <c r="BI1957" s="96"/>
      <c r="BJ1957" s="96"/>
      <c r="BK1957" s="98">
        <v>13805.48</v>
      </c>
      <c r="BL1957" s="192"/>
      <c r="BM1957" s="202"/>
      <c r="BN1957" s="211"/>
      <c r="BO1957" s="202"/>
    </row>
    <row r="1958" spans="1:67" x14ac:dyDescent="0.25">
      <c r="A1958" s="340"/>
      <c r="B1958" s="343"/>
      <c r="C1958" s="360"/>
      <c r="D1958" s="375"/>
      <c r="E1958" s="366"/>
      <c r="F1958" s="46" t="s">
        <v>1366</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6"/>
      <c r="AZ1958" s="96"/>
      <c r="BA1958" s="96"/>
      <c r="BB1958" s="96"/>
      <c r="BC1958" s="96"/>
      <c r="BD1958" s="96"/>
      <c r="BE1958" s="96"/>
      <c r="BF1958" s="96"/>
      <c r="BG1958" s="96"/>
      <c r="BH1958" s="96"/>
      <c r="BI1958" s="96"/>
      <c r="BJ1958" s="96"/>
      <c r="BK1958" s="98">
        <v>120000</v>
      </c>
      <c r="BL1958" s="192"/>
      <c r="BM1958" s="202"/>
      <c r="BN1958" s="211"/>
      <c r="BO1958" s="202"/>
    </row>
    <row r="1959" spans="1:67" x14ac:dyDescent="0.25">
      <c r="A1959" s="341"/>
      <c r="B1959" s="344"/>
      <c r="C1959" s="361"/>
      <c r="D1959" s="376"/>
      <c r="E1959" s="367"/>
      <c r="F1959" s="46" t="s">
        <v>1110</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6"/>
      <c r="AZ1959" s="96"/>
      <c r="BA1959" s="96"/>
      <c r="BB1959" s="96"/>
      <c r="BC1959" s="96"/>
      <c r="BD1959" s="96"/>
      <c r="BE1959" s="96"/>
      <c r="BF1959" s="96"/>
      <c r="BG1959" s="96"/>
      <c r="BH1959" s="96"/>
      <c r="BI1959" s="96"/>
      <c r="BJ1959" s="96"/>
      <c r="BK1959" s="98">
        <v>135985.47</v>
      </c>
      <c r="BL1959" s="192"/>
      <c r="BM1959" s="202"/>
      <c r="BN1959" s="211"/>
      <c r="BO1959" s="202"/>
    </row>
    <row r="1960" spans="1:67" x14ac:dyDescent="0.25">
      <c r="A1960" s="209"/>
      <c r="B1960" s="210"/>
      <c r="C1960" s="139"/>
      <c r="D1960" s="233"/>
      <c r="E1960" s="217"/>
      <c r="F1960" s="136" t="s">
        <v>1368</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6"/>
      <c r="AZ1960" s="96"/>
      <c r="BA1960" s="96"/>
      <c r="BB1960" s="96"/>
      <c r="BC1960" s="96"/>
      <c r="BD1960" s="96"/>
      <c r="BE1960" s="96"/>
      <c r="BF1960" s="96"/>
      <c r="BG1960" s="96"/>
      <c r="BH1960" s="96"/>
      <c r="BI1960" s="96"/>
      <c r="BJ1960" s="96"/>
      <c r="BK1960" s="98">
        <v>330000</v>
      </c>
      <c r="BL1960" s="192"/>
      <c r="BM1960" s="202"/>
      <c r="BN1960" s="211"/>
      <c r="BO1960" s="202"/>
    </row>
    <row r="1961" spans="1:67" x14ac:dyDescent="0.25">
      <c r="A1961" s="209"/>
      <c r="B1961" s="210"/>
      <c r="C1961" s="139"/>
      <c r="D1961" s="233"/>
      <c r="E1961" s="217"/>
      <c r="F1961" s="136" t="s">
        <v>1289</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6"/>
      <c r="AZ1961" s="96"/>
      <c r="BA1961" s="96"/>
      <c r="BB1961" s="96"/>
      <c r="BC1961" s="96"/>
      <c r="BD1961" s="96"/>
      <c r="BE1961" s="96"/>
      <c r="BF1961" s="96"/>
      <c r="BG1961" s="96"/>
      <c r="BH1961" s="96"/>
      <c r="BI1961" s="96"/>
      <c r="BJ1961" s="96"/>
      <c r="BK1961" s="98">
        <v>100000</v>
      </c>
      <c r="BL1961" s="192"/>
      <c r="BM1961" s="202"/>
      <c r="BN1961" s="211"/>
      <c r="BO1961" s="202"/>
    </row>
    <row r="1962" spans="1:67" x14ac:dyDescent="0.25">
      <c r="A1962" s="209"/>
      <c r="B1962" s="210"/>
      <c r="C1962" s="139"/>
      <c r="D1962" s="233"/>
      <c r="E1962" s="217"/>
      <c r="F1962" s="136" t="s">
        <v>1513</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6"/>
      <c r="AZ1962" s="96"/>
      <c r="BA1962" s="96"/>
      <c r="BB1962" s="96"/>
      <c r="BC1962" s="96"/>
      <c r="BD1962" s="96"/>
      <c r="BE1962" s="96"/>
      <c r="BF1962" s="96"/>
      <c r="BG1962" s="96"/>
      <c r="BH1962" s="96"/>
      <c r="BI1962" s="96"/>
      <c r="BJ1962" s="96"/>
      <c r="BK1962" s="98">
        <v>100000</v>
      </c>
      <c r="BL1962" s="192"/>
      <c r="BM1962" s="202"/>
      <c r="BN1962" s="211"/>
      <c r="BO1962" s="202"/>
    </row>
    <row r="1963" spans="1:67" x14ac:dyDescent="0.25">
      <c r="A1963" s="209"/>
      <c r="B1963" s="210"/>
      <c r="C1963" s="139"/>
      <c r="D1963" s="233"/>
      <c r="E1963" s="217"/>
      <c r="F1963" s="136" t="s">
        <v>1684</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6"/>
      <c r="AZ1963" s="96"/>
      <c r="BA1963" s="96"/>
      <c r="BB1963" s="96"/>
      <c r="BC1963" s="96"/>
      <c r="BD1963" s="96"/>
      <c r="BE1963" s="96"/>
      <c r="BF1963" s="96"/>
      <c r="BG1963" s="96"/>
      <c r="BH1963" s="96"/>
      <c r="BI1963" s="96"/>
      <c r="BJ1963" s="96"/>
      <c r="BK1963" s="98">
        <v>929119.24</v>
      </c>
      <c r="BL1963" s="192"/>
      <c r="BM1963" s="202">
        <v>11</v>
      </c>
      <c r="BN1963" s="211">
        <v>848112</v>
      </c>
      <c r="BO1963" s="202" t="s">
        <v>727</v>
      </c>
    </row>
    <row r="1964" spans="1:67" x14ac:dyDescent="0.25">
      <c r="A1964" s="209"/>
      <c r="B1964" s="210"/>
      <c r="C1964" s="139"/>
      <c r="D1964" s="233"/>
      <c r="E1964" s="217"/>
      <c r="F1964" s="136" t="s">
        <v>1687</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6"/>
      <c r="AZ1964" s="96"/>
      <c r="BA1964" s="96"/>
      <c r="BB1964" s="96"/>
      <c r="BC1964" s="96"/>
      <c r="BD1964" s="96"/>
      <c r="BE1964" s="96"/>
      <c r="BF1964" s="96"/>
      <c r="BG1964" s="96"/>
      <c r="BH1964" s="96"/>
      <c r="BI1964" s="96"/>
      <c r="BJ1964" s="96"/>
      <c r="BK1964" s="98">
        <v>150000</v>
      </c>
      <c r="BL1964" s="192"/>
      <c r="BM1964" s="202">
        <v>2</v>
      </c>
      <c r="BN1964" s="211">
        <v>147900</v>
      </c>
      <c r="BO1964" s="202" t="s">
        <v>727</v>
      </c>
    </row>
    <row r="1965" spans="1:67" x14ac:dyDescent="0.25">
      <c r="A1965" s="209"/>
      <c r="B1965" s="210"/>
      <c r="C1965" s="139"/>
      <c r="D1965" s="233"/>
      <c r="E1965" s="217"/>
      <c r="F1965" s="136" t="s">
        <v>1516</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6"/>
      <c r="AZ1965" s="96"/>
      <c r="BA1965" s="96"/>
      <c r="BB1965" s="96"/>
      <c r="BC1965" s="96"/>
      <c r="BD1965" s="96"/>
      <c r="BE1965" s="96"/>
      <c r="BF1965" s="96"/>
      <c r="BG1965" s="96"/>
      <c r="BH1965" s="96"/>
      <c r="BI1965" s="96"/>
      <c r="BJ1965" s="96"/>
      <c r="BK1965" s="98">
        <v>100000</v>
      </c>
      <c r="BL1965" s="192"/>
      <c r="BM1965" s="202"/>
      <c r="BN1965" s="211"/>
      <c r="BO1965" s="202"/>
    </row>
    <row r="1966" spans="1:67" x14ac:dyDescent="0.25">
      <c r="A1966" s="69"/>
      <c r="B1966" s="23" t="s">
        <v>132</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107"/>
      <c r="AZ1966" s="107"/>
      <c r="BA1966" s="107"/>
      <c r="BB1966" s="107"/>
      <c r="BC1966" s="107"/>
      <c r="BD1966" s="107"/>
      <c r="BE1966" s="107"/>
      <c r="BF1966" s="107"/>
      <c r="BG1966" s="107"/>
      <c r="BH1966" s="107"/>
      <c r="BI1966" s="107"/>
      <c r="BJ1966" s="107"/>
      <c r="BK1966" s="94">
        <f>SUM(BK1957:BK1965)</f>
        <v>1978910.19</v>
      </c>
      <c r="BL1966" s="193">
        <f>BK1966/E1957</f>
        <v>0.99999999999999989</v>
      </c>
      <c r="BM1966" s="202"/>
      <c r="BN1966" s="211"/>
      <c r="BO1966" s="202"/>
    </row>
    <row r="1967" spans="1:67" x14ac:dyDescent="0.25">
      <c r="A1967" s="339">
        <v>226</v>
      </c>
      <c r="B1967" s="342" t="s">
        <v>1688</v>
      </c>
      <c r="C1967" s="359" t="s">
        <v>1689</v>
      </c>
      <c r="D1967" s="371" t="s">
        <v>1796</v>
      </c>
      <c r="E1967" s="365">
        <v>2813068.31</v>
      </c>
      <c r="F1967" s="46" t="s">
        <v>1183</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6"/>
      <c r="AZ1967" s="96"/>
      <c r="BA1967" s="96"/>
      <c r="BB1967" s="96"/>
      <c r="BC1967" s="96"/>
      <c r="BD1967" s="96"/>
      <c r="BE1967" s="96"/>
      <c r="BF1967" s="96"/>
      <c r="BG1967" s="96"/>
      <c r="BH1967" s="96"/>
      <c r="BI1967" s="96"/>
      <c r="BJ1967" s="96"/>
      <c r="BK1967" s="98">
        <v>669338</v>
      </c>
      <c r="BL1967" s="192"/>
      <c r="BM1967" s="202">
        <v>7</v>
      </c>
      <c r="BN1967" s="211">
        <v>654112</v>
      </c>
      <c r="BO1967" s="202" t="s">
        <v>68</v>
      </c>
    </row>
    <row r="1968" spans="1:67" x14ac:dyDescent="0.25">
      <c r="A1968" s="340"/>
      <c r="B1968" s="343"/>
      <c r="C1968" s="360"/>
      <c r="D1968" s="360"/>
      <c r="E1968" s="366"/>
      <c r="F1968" s="46" t="s">
        <v>1238</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6"/>
      <c r="AZ1968" s="96"/>
      <c r="BA1968" s="96"/>
      <c r="BB1968" s="96"/>
      <c r="BC1968" s="96"/>
      <c r="BD1968" s="96"/>
      <c r="BE1968" s="96"/>
      <c r="BF1968" s="96"/>
      <c r="BG1968" s="96"/>
      <c r="BH1968" s="96"/>
      <c r="BI1968" s="96"/>
      <c r="BJ1968" s="96"/>
      <c r="BK1968" s="98">
        <v>297472</v>
      </c>
      <c r="BL1968" s="192"/>
      <c r="BM1968" s="202">
        <v>6</v>
      </c>
      <c r="BN1968" s="211">
        <v>240000</v>
      </c>
      <c r="BO1968" s="202" t="s">
        <v>69</v>
      </c>
    </row>
    <row r="1969" spans="1:67" x14ac:dyDescent="0.25">
      <c r="A1969" s="340"/>
      <c r="B1969" s="343"/>
      <c r="C1969" s="360"/>
      <c r="D1969" s="360"/>
      <c r="E1969" s="366"/>
      <c r="F1969" s="46" t="s">
        <v>1182</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6"/>
      <c r="AZ1969" s="96"/>
      <c r="BA1969" s="96"/>
      <c r="BB1969" s="96"/>
      <c r="BC1969" s="96"/>
      <c r="BD1969" s="96"/>
      <c r="BE1969" s="96"/>
      <c r="BF1969" s="96"/>
      <c r="BG1969" s="96"/>
      <c r="BH1969" s="96"/>
      <c r="BI1969" s="96"/>
      <c r="BJ1969" s="96"/>
      <c r="BK1969" s="98">
        <v>185931</v>
      </c>
      <c r="BL1969" s="192"/>
      <c r="BM1969" s="202">
        <v>4</v>
      </c>
      <c r="BN1969" s="211">
        <v>185895</v>
      </c>
      <c r="BO1969" s="202" t="s">
        <v>70</v>
      </c>
    </row>
    <row r="1970" spans="1:67" x14ac:dyDescent="0.25">
      <c r="A1970" s="340"/>
      <c r="B1970" s="343"/>
      <c r="C1970" s="360"/>
      <c r="D1970" s="360"/>
      <c r="E1970" s="366"/>
      <c r="F1970" s="46" t="s">
        <v>1184</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6"/>
      <c r="AZ1970" s="96"/>
      <c r="BA1970" s="96"/>
      <c r="BB1970" s="96"/>
      <c r="BC1970" s="96"/>
      <c r="BD1970" s="96"/>
      <c r="BE1970" s="96"/>
      <c r="BF1970" s="96"/>
      <c r="BG1970" s="96"/>
      <c r="BH1970" s="96"/>
      <c r="BI1970" s="96"/>
      <c r="BJ1970" s="96"/>
      <c r="BK1970" s="98">
        <v>1325630</v>
      </c>
      <c r="BL1970" s="192"/>
      <c r="BM1970" s="202">
        <v>15</v>
      </c>
      <c r="BN1970" s="211">
        <v>1296497</v>
      </c>
      <c r="BO1970" s="202" t="s">
        <v>71</v>
      </c>
    </row>
    <row r="1971" spans="1:67" x14ac:dyDescent="0.25">
      <c r="A1971" s="340"/>
      <c r="B1971" s="343"/>
      <c r="C1971" s="360"/>
      <c r="D1971" s="360"/>
      <c r="E1971" s="366"/>
      <c r="F1971" s="46" t="s">
        <v>1198</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6"/>
      <c r="AZ1971" s="96"/>
      <c r="BA1971" s="96"/>
      <c r="BB1971" s="96"/>
      <c r="BC1971" s="96"/>
      <c r="BD1971" s="96"/>
      <c r="BE1971" s="96"/>
      <c r="BF1971" s="96"/>
      <c r="BG1971" s="96"/>
      <c r="BH1971" s="96"/>
      <c r="BI1971" s="96"/>
      <c r="BJ1971" s="96"/>
      <c r="BK1971" s="98">
        <v>247912</v>
      </c>
      <c r="BL1971" s="192"/>
      <c r="BM1971" s="202">
        <v>1</v>
      </c>
      <c r="BN1971" s="211">
        <v>100000</v>
      </c>
      <c r="BO1971" s="202" t="s">
        <v>72</v>
      </c>
    </row>
    <row r="1972" spans="1:67" x14ac:dyDescent="0.25">
      <c r="A1972" s="340"/>
      <c r="B1972" s="343"/>
      <c r="C1972" s="360"/>
      <c r="D1972" s="360"/>
      <c r="E1972" s="366"/>
      <c r="F1972" s="46" t="s">
        <v>1185</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6"/>
      <c r="AZ1972" s="96"/>
      <c r="BA1972" s="96"/>
      <c r="BB1972" s="96"/>
      <c r="BC1972" s="96"/>
      <c r="BD1972" s="96"/>
      <c r="BE1972" s="96"/>
      <c r="BF1972" s="96"/>
      <c r="BG1972" s="96"/>
      <c r="BH1972" s="96"/>
      <c r="BI1972" s="96"/>
      <c r="BJ1972" s="96"/>
      <c r="BK1972" s="98">
        <v>12420</v>
      </c>
      <c r="BL1972" s="192"/>
      <c r="BM1972" s="202">
        <v>1</v>
      </c>
      <c r="BN1972" s="211">
        <v>9790</v>
      </c>
      <c r="BO1972" s="202"/>
    </row>
    <row r="1973" spans="1:67" x14ac:dyDescent="0.25">
      <c r="A1973" s="341"/>
      <c r="B1973" s="344"/>
      <c r="C1973" s="361"/>
      <c r="D1973" s="361"/>
      <c r="E1973" s="367"/>
      <c r="F1973" s="46" t="s">
        <v>1180</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6"/>
      <c r="AZ1973" s="96"/>
      <c r="BA1973" s="96"/>
      <c r="BB1973" s="96"/>
      <c r="BC1973" s="96"/>
      <c r="BD1973" s="96"/>
      <c r="BE1973" s="96"/>
      <c r="BF1973" s="96"/>
      <c r="BG1973" s="96"/>
      <c r="BH1973" s="96"/>
      <c r="BI1973" s="96"/>
      <c r="BJ1973" s="96"/>
      <c r="BK1973" s="98">
        <v>74365</v>
      </c>
      <c r="BL1973" s="192"/>
      <c r="BM1973" s="202"/>
      <c r="BN1973" s="211"/>
      <c r="BO1973" s="202"/>
    </row>
    <row r="1974" spans="1:67" x14ac:dyDescent="0.25">
      <c r="A1974" s="69"/>
      <c r="B1974" s="23" t="s">
        <v>132</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107"/>
      <c r="AZ1974" s="107"/>
      <c r="BA1974" s="107"/>
      <c r="BB1974" s="107"/>
      <c r="BC1974" s="107"/>
      <c r="BD1974" s="107"/>
      <c r="BE1974" s="107"/>
      <c r="BF1974" s="107"/>
      <c r="BG1974" s="107"/>
      <c r="BH1974" s="107"/>
      <c r="BI1974" s="107"/>
      <c r="BJ1974" s="107"/>
      <c r="BK1974" s="94">
        <f>SUM(BK1967:BK1973)</f>
        <v>2813068</v>
      </c>
      <c r="BL1974" s="193">
        <f>BK1974/E1967</f>
        <v>0.99999988980004539</v>
      </c>
      <c r="BM1974" s="202"/>
      <c r="BN1974" s="211"/>
      <c r="BO1974" s="202"/>
    </row>
    <row r="1975" spans="1:67" x14ac:dyDescent="0.25">
      <c r="A1975" s="339">
        <v>227</v>
      </c>
      <c r="B1975" s="384" t="s">
        <v>1690</v>
      </c>
      <c r="C1975" s="386" t="s">
        <v>1689</v>
      </c>
      <c r="D1975" s="385" t="s">
        <v>1797</v>
      </c>
      <c r="E1975" s="365">
        <v>1503348.31</v>
      </c>
      <c r="F1975" s="46" t="s">
        <v>1336</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6"/>
      <c r="AZ1975" s="96"/>
      <c r="BA1975" s="96"/>
      <c r="BB1975" s="96"/>
      <c r="BC1975" s="96"/>
      <c r="BD1975" s="96"/>
      <c r="BE1975" s="96"/>
      <c r="BF1975" s="96"/>
      <c r="BG1975" s="96"/>
      <c r="BH1975" s="96"/>
      <c r="BI1975" s="96"/>
      <c r="BJ1975" s="96"/>
      <c r="BK1975" s="98">
        <v>679878</v>
      </c>
      <c r="BL1975" s="192"/>
      <c r="BM1975" s="202">
        <v>10</v>
      </c>
      <c r="BN1975" s="211">
        <v>679874</v>
      </c>
      <c r="BO1975" s="202" t="s">
        <v>419</v>
      </c>
    </row>
    <row r="1976" spans="1:67" x14ac:dyDescent="0.25">
      <c r="A1976" s="340"/>
      <c r="B1976" s="384"/>
      <c r="C1976" s="386"/>
      <c r="D1976" s="386"/>
      <c r="E1976" s="366"/>
      <c r="F1976" s="46" t="s">
        <v>1183</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6"/>
      <c r="AZ1976" s="96"/>
      <c r="BA1976" s="96"/>
      <c r="BB1976" s="96"/>
      <c r="BC1976" s="96"/>
      <c r="BD1976" s="96"/>
      <c r="BE1976" s="96"/>
      <c r="BF1976" s="96"/>
      <c r="BG1976" s="96"/>
      <c r="BH1976" s="96"/>
      <c r="BI1976" s="96"/>
      <c r="BJ1976" s="96"/>
      <c r="BK1976" s="98">
        <v>189482</v>
      </c>
      <c r="BL1976" s="192"/>
      <c r="BM1976" s="202">
        <v>6</v>
      </c>
      <c r="BN1976" s="211">
        <v>160670</v>
      </c>
      <c r="BO1976" s="202" t="s">
        <v>420</v>
      </c>
    </row>
    <row r="1977" spans="1:67" x14ac:dyDescent="0.25">
      <c r="A1977" s="340"/>
      <c r="B1977" s="384"/>
      <c r="C1977" s="386"/>
      <c r="D1977" s="386"/>
      <c r="E1977" s="366"/>
      <c r="F1977" s="46" t="s">
        <v>1185</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6"/>
      <c r="AZ1977" s="96"/>
      <c r="BA1977" s="96"/>
      <c r="BB1977" s="96"/>
      <c r="BC1977" s="96"/>
      <c r="BD1977" s="96"/>
      <c r="BE1977" s="96"/>
      <c r="BF1977" s="96"/>
      <c r="BG1977" s="96"/>
      <c r="BH1977" s="96"/>
      <c r="BI1977" s="96"/>
      <c r="BJ1977" s="96"/>
      <c r="BK1977" s="98">
        <f>SUM(G1977:N1977)</f>
        <v>15665</v>
      </c>
      <c r="BL1977" s="192"/>
      <c r="BM1977" s="202">
        <v>1</v>
      </c>
      <c r="BN1977" s="211">
        <v>15559.8</v>
      </c>
      <c r="BO1977" s="202" t="s">
        <v>421</v>
      </c>
    </row>
    <row r="1978" spans="1:67" x14ac:dyDescent="0.25">
      <c r="A1978" s="340"/>
      <c r="B1978" s="384"/>
      <c r="C1978" s="386"/>
      <c r="D1978" s="386"/>
      <c r="E1978" s="366"/>
      <c r="F1978" s="46" t="s">
        <v>1238</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6"/>
      <c r="AZ1978" s="96"/>
      <c r="BA1978" s="96"/>
      <c r="BB1978" s="96"/>
      <c r="BC1978" s="96"/>
      <c r="BD1978" s="96"/>
      <c r="BE1978" s="96"/>
      <c r="BF1978" s="96"/>
      <c r="BG1978" s="96"/>
      <c r="BH1978" s="96"/>
      <c r="BI1978" s="96"/>
      <c r="BJ1978" s="96"/>
      <c r="BK1978" s="98">
        <f>SUM(G1978:N1978)</f>
        <v>120000</v>
      </c>
      <c r="BL1978" s="192"/>
      <c r="BM1978" s="202">
        <v>8</v>
      </c>
      <c r="BN1978" s="211">
        <v>120000</v>
      </c>
      <c r="BO1978" s="202" t="s">
        <v>422</v>
      </c>
    </row>
    <row r="1979" spans="1:67" x14ac:dyDescent="0.25">
      <c r="A1979" s="340"/>
      <c r="B1979" s="384"/>
      <c r="C1979" s="386"/>
      <c r="D1979" s="386"/>
      <c r="E1979" s="366"/>
      <c r="F1979" s="46" t="s">
        <v>1180</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6"/>
      <c r="AZ1979" s="96"/>
      <c r="BA1979" s="96"/>
      <c r="BB1979" s="96"/>
      <c r="BC1979" s="96"/>
      <c r="BD1979" s="96"/>
      <c r="BE1979" s="96"/>
      <c r="BF1979" s="96"/>
      <c r="BG1979" s="96"/>
      <c r="BH1979" s="96"/>
      <c r="BI1979" s="96"/>
      <c r="BJ1979" s="96"/>
      <c r="BK1979" s="98">
        <f>SUM(G1979:N1979)</f>
        <v>160000</v>
      </c>
      <c r="BL1979" s="192"/>
      <c r="BM1979" s="202">
        <v>3</v>
      </c>
      <c r="BN1979" s="211">
        <v>120000</v>
      </c>
      <c r="BO1979" s="202" t="s">
        <v>423</v>
      </c>
    </row>
    <row r="1980" spans="1:67" x14ac:dyDescent="0.25">
      <c r="A1980" s="340"/>
      <c r="B1980" s="384"/>
      <c r="C1980" s="386"/>
      <c r="D1980" s="386"/>
      <c r="E1980" s="366"/>
      <c r="F1980" s="46" t="s">
        <v>1198</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6"/>
      <c r="AZ1980" s="96"/>
      <c r="BA1980" s="96"/>
      <c r="BB1980" s="96"/>
      <c r="BC1980" s="96"/>
      <c r="BD1980" s="96"/>
      <c r="BE1980" s="96"/>
      <c r="BF1980" s="96"/>
      <c r="BG1980" s="96"/>
      <c r="BH1980" s="96"/>
      <c r="BI1980" s="96"/>
      <c r="BJ1980" s="96"/>
      <c r="BK1980" s="98">
        <v>180000</v>
      </c>
      <c r="BL1980" s="192"/>
      <c r="BM1980" s="202">
        <v>6</v>
      </c>
      <c r="BN1980" s="211">
        <v>180000</v>
      </c>
      <c r="BO1980" s="202" t="s">
        <v>424</v>
      </c>
    </row>
    <row r="1981" spans="1:67" x14ac:dyDescent="0.25">
      <c r="A1981" s="209"/>
      <c r="B1981" s="272"/>
      <c r="C1981" s="30"/>
      <c r="D1981" s="216"/>
      <c r="E1981" s="217"/>
      <c r="F1981" s="136" t="s">
        <v>1182</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6"/>
      <c r="AZ1981" s="96"/>
      <c r="BA1981" s="96"/>
      <c r="BB1981" s="96"/>
      <c r="BC1981" s="96"/>
      <c r="BD1981" s="96"/>
      <c r="BE1981" s="96"/>
      <c r="BF1981" s="96"/>
      <c r="BG1981" s="96"/>
      <c r="BH1981" s="96"/>
      <c r="BI1981" s="96"/>
      <c r="BJ1981" s="96"/>
      <c r="BK1981" s="98">
        <v>78323</v>
      </c>
      <c r="BL1981" s="192"/>
      <c r="BM1981" s="202"/>
      <c r="BN1981" s="211"/>
      <c r="BO1981" s="202"/>
    </row>
    <row r="1982" spans="1:67" x14ac:dyDescent="0.25">
      <c r="A1982" s="209"/>
      <c r="B1982" s="272"/>
      <c r="C1982" s="30"/>
      <c r="D1982" s="216"/>
      <c r="E1982" s="217"/>
      <c r="F1982" s="136" t="s">
        <v>1184</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6"/>
      <c r="AZ1982" s="96"/>
      <c r="BA1982" s="96"/>
      <c r="BB1982" s="96"/>
      <c r="BC1982" s="96"/>
      <c r="BD1982" s="96"/>
      <c r="BE1982" s="96"/>
      <c r="BF1982" s="96"/>
      <c r="BG1982" s="96"/>
      <c r="BH1982" s="96"/>
      <c r="BI1982" s="96"/>
      <c r="BJ1982" s="96"/>
      <c r="BK1982" s="98">
        <v>60000</v>
      </c>
      <c r="BL1982" s="192"/>
      <c r="BM1982" s="202"/>
      <c r="BN1982" s="211"/>
      <c r="BO1982" s="202" t="s">
        <v>99</v>
      </c>
    </row>
    <row r="1983" spans="1:67" x14ac:dyDescent="0.25">
      <c r="A1983" s="209"/>
      <c r="B1983" s="272"/>
      <c r="C1983" s="30"/>
      <c r="D1983" s="216"/>
      <c r="E1983" s="217"/>
      <c r="F1983" s="136" t="s">
        <v>1316</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6"/>
      <c r="AZ1983" s="96"/>
      <c r="BA1983" s="96"/>
      <c r="BB1983" s="96"/>
      <c r="BC1983" s="96"/>
      <c r="BD1983" s="96"/>
      <c r="BE1983" s="96"/>
      <c r="BF1983" s="96"/>
      <c r="BG1983" s="96"/>
      <c r="BH1983" s="96"/>
      <c r="BI1983" s="96"/>
      <c r="BJ1983" s="96"/>
      <c r="BK1983" s="98">
        <v>20000</v>
      </c>
      <c r="BL1983" s="192"/>
      <c r="BM1983" s="202"/>
      <c r="BN1983" s="211"/>
      <c r="BO1983" s="202"/>
    </row>
    <row r="1984" spans="1:67" x14ac:dyDescent="0.25">
      <c r="A1984" s="69"/>
      <c r="B1984" s="32" t="s">
        <v>132</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107"/>
      <c r="AZ1984" s="107"/>
      <c r="BA1984" s="107"/>
      <c r="BB1984" s="107"/>
      <c r="BC1984" s="107"/>
      <c r="BD1984" s="107"/>
      <c r="BE1984" s="107"/>
      <c r="BF1984" s="107"/>
      <c r="BG1984" s="107"/>
      <c r="BH1984" s="107"/>
      <c r="BI1984" s="107"/>
      <c r="BJ1984" s="107"/>
      <c r="BK1984" s="94">
        <f>SUM(BK1975:BK1983)</f>
        <v>1503348</v>
      </c>
      <c r="BL1984" s="193">
        <f>BK1984/E1975</f>
        <v>0.99999979379362858</v>
      </c>
      <c r="BM1984" s="202"/>
      <c r="BN1984" s="211"/>
      <c r="BO1984" s="202"/>
    </row>
    <row r="1985" spans="1:67" x14ac:dyDescent="0.25">
      <c r="A1985" s="353">
        <v>228</v>
      </c>
      <c r="B1985" s="342" t="s">
        <v>1691</v>
      </c>
      <c r="C1985" s="359" t="s">
        <v>1692</v>
      </c>
      <c r="D1985" s="381" t="s">
        <v>1800</v>
      </c>
      <c r="E1985" s="365">
        <v>1758684.31</v>
      </c>
      <c r="F1985" s="46" t="s">
        <v>1693</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6"/>
      <c r="AZ1985" s="96"/>
      <c r="BA1985" s="96"/>
      <c r="BB1985" s="96"/>
      <c r="BC1985" s="96"/>
      <c r="BD1985" s="96"/>
      <c r="BE1985" s="96"/>
      <c r="BF1985" s="96"/>
      <c r="BG1985" s="96"/>
      <c r="BH1985" s="96"/>
      <c r="BI1985" s="96"/>
      <c r="BJ1985" s="96"/>
      <c r="BK1985" s="98">
        <f>SUM(G1985:N1985)</f>
        <v>17536</v>
      </c>
      <c r="BL1985" s="192"/>
      <c r="BM1985" s="202">
        <v>1</v>
      </c>
      <c r="BN1985" s="211">
        <v>17520.18</v>
      </c>
      <c r="BO1985" s="202" t="s">
        <v>97</v>
      </c>
    </row>
    <row r="1986" spans="1:67" x14ac:dyDescent="0.25">
      <c r="A1986" s="348"/>
      <c r="B1986" s="343"/>
      <c r="C1986" s="360"/>
      <c r="D1986" s="363"/>
      <c r="E1986" s="366"/>
      <c r="F1986" s="46" t="s">
        <v>1359</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6"/>
      <c r="AZ1986" s="96"/>
      <c r="BA1986" s="96"/>
      <c r="BB1986" s="96"/>
      <c r="BC1986" s="96"/>
      <c r="BD1986" s="96"/>
      <c r="BE1986" s="96"/>
      <c r="BF1986" s="96"/>
      <c r="BG1986" s="96"/>
      <c r="BH1986" s="96"/>
      <c r="BI1986" s="96"/>
      <c r="BJ1986" s="96"/>
      <c r="BK1986" s="98">
        <v>317080</v>
      </c>
      <c r="BL1986" s="192"/>
      <c r="BM1986" s="202">
        <v>4</v>
      </c>
      <c r="BN1986" s="211">
        <v>311485</v>
      </c>
      <c r="BO1986" s="202" t="s">
        <v>2</v>
      </c>
    </row>
    <row r="1987" spans="1:67" x14ac:dyDescent="0.25">
      <c r="A1987" s="348"/>
      <c r="B1987" s="343"/>
      <c r="C1987" s="360"/>
      <c r="D1987" s="363"/>
      <c r="E1987" s="366"/>
      <c r="F1987" s="84" t="s">
        <v>1798</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6"/>
      <c r="AZ1987" s="96"/>
      <c r="BA1987" s="96"/>
      <c r="BB1987" s="96"/>
      <c r="BC1987" s="96"/>
      <c r="BD1987" s="96"/>
      <c r="BE1987" s="96"/>
      <c r="BF1987" s="96"/>
      <c r="BG1987" s="96"/>
      <c r="BH1987" s="96"/>
      <c r="BI1987" s="96"/>
      <c r="BJ1987" s="96"/>
      <c r="BK1987" s="98">
        <f t="shared" ref="BK1987:BK1996" si="17">SUM(G1987:N1987)</f>
        <v>60000</v>
      </c>
      <c r="BL1987" s="192"/>
      <c r="BM1987" s="202">
        <v>1</v>
      </c>
      <c r="BN1987" s="211">
        <v>29999</v>
      </c>
      <c r="BO1987" s="202" t="s">
        <v>425</v>
      </c>
    </row>
    <row r="1988" spans="1:67" x14ac:dyDescent="0.25">
      <c r="A1988" s="348"/>
      <c r="B1988" s="343"/>
      <c r="C1988" s="360"/>
      <c r="D1988" s="363"/>
      <c r="E1988" s="366"/>
      <c r="F1988" s="84" t="s">
        <v>1799</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6"/>
      <c r="AZ1988" s="96"/>
      <c r="BA1988" s="96"/>
      <c r="BB1988" s="96"/>
      <c r="BC1988" s="96"/>
      <c r="BD1988" s="96"/>
      <c r="BE1988" s="96"/>
      <c r="BF1988" s="96"/>
      <c r="BG1988" s="96"/>
      <c r="BH1988" s="96"/>
      <c r="BI1988" s="96"/>
      <c r="BJ1988" s="96"/>
      <c r="BK1988" s="98">
        <f t="shared" si="17"/>
        <v>170000</v>
      </c>
      <c r="BL1988" s="192"/>
      <c r="BM1988" s="202">
        <v>6</v>
      </c>
      <c r="BN1988" s="211">
        <v>165000</v>
      </c>
      <c r="BO1988" s="202" t="s">
        <v>3</v>
      </c>
    </row>
    <row r="1989" spans="1:67" x14ac:dyDescent="0.25">
      <c r="A1989" s="348"/>
      <c r="B1989" s="343"/>
      <c r="C1989" s="360"/>
      <c r="D1989" s="363"/>
      <c r="E1989" s="366"/>
      <c r="F1989" s="84" t="s">
        <v>1316</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6"/>
      <c r="AZ1989" s="96"/>
      <c r="BA1989" s="96"/>
      <c r="BB1989" s="96"/>
      <c r="BC1989" s="96"/>
      <c r="BD1989" s="96"/>
      <c r="BE1989" s="96"/>
      <c r="BF1989" s="96"/>
      <c r="BG1989" s="96"/>
      <c r="BH1989" s="96"/>
      <c r="BI1989" s="96"/>
      <c r="BJ1989" s="96"/>
      <c r="BK1989" s="98">
        <f t="shared" si="17"/>
        <v>611392</v>
      </c>
      <c r="BL1989" s="192"/>
      <c r="BM1989" s="202">
        <v>12</v>
      </c>
      <c r="BN1989" s="211">
        <v>572256</v>
      </c>
      <c r="BO1989" s="202" t="s">
        <v>426</v>
      </c>
    </row>
    <row r="1990" spans="1:67" x14ac:dyDescent="0.25">
      <c r="A1990" s="348"/>
      <c r="B1990" s="343"/>
      <c r="C1990" s="360"/>
      <c r="D1990" s="363"/>
      <c r="E1990" s="366"/>
      <c r="F1990" s="84" t="s">
        <v>1180</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6"/>
      <c r="AZ1990" s="96"/>
      <c r="BA1990" s="96"/>
      <c r="BB1990" s="96"/>
      <c r="BC1990" s="96"/>
      <c r="BD1990" s="96"/>
      <c r="BE1990" s="96"/>
      <c r="BF1990" s="96"/>
      <c r="BG1990" s="96"/>
      <c r="BH1990" s="96"/>
      <c r="BI1990" s="96"/>
      <c r="BJ1990" s="96"/>
      <c r="BK1990" s="98">
        <f t="shared" si="17"/>
        <v>230000</v>
      </c>
      <c r="BL1990" s="192"/>
      <c r="BM1990" s="202">
        <v>8</v>
      </c>
      <c r="BN1990" s="211">
        <v>240000</v>
      </c>
      <c r="BO1990" s="202" t="s">
        <v>97</v>
      </c>
    </row>
    <row r="1991" spans="1:67" x14ac:dyDescent="0.25">
      <c r="A1991" s="348"/>
      <c r="B1991" s="343"/>
      <c r="C1991" s="360"/>
      <c r="D1991" s="363"/>
      <c r="E1991" s="366"/>
      <c r="F1991" s="84" t="s">
        <v>1198</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6"/>
      <c r="AZ1991" s="96"/>
      <c r="BA1991" s="96"/>
      <c r="BB1991" s="96"/>
      <c r="BC1991" s="96"/>
      <c r="BD1991" s="96"/>
      <c r="BE1991" s="96"/>
      <c r="BF1991" s="96"/>
      <c r="BG1991" s="96"/>
      <c r="BH1991" s="96"/>
      <c r="BI1991" s="96"/>
      <c r="BJ1991" s="96"/>
      <c r="BK1991" s="98">
        <f t="shared" si="17"/>
        <v>92676</v>
      </c>
      <c r="BL1991" s="192"/>
      <c r="BM1991" s="202">
        <v>0</v>
      </c>
      <c r="BN1991" s="211">
        <v>0</v>
      </c>
      <c r="BO1991" s="202" t="s">
        <v>97</v>
      </c>
    </row>
    <row r="1992" spans="1:67" x14ac:dyDescent="0.25">
      <c r="A1992" s="348"/>
      <c r="B1992" s="343"/>
      <c r="C1992" s="360"/>
      <c r="D1992" s="363"/>
      <c r="E1992" s="366"/>
      <c r="F1992" s="84" t="s">
        <v>211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6"/>
      <c r="AZ1992" s="96"/>
      <c r="BA1992" s="96"/>
      <c r="BB1992" s="96"/>
      <c r="BC1992" s="96"/>
      <c r="BD1992" s="96"/>
      <c r="BE1992" s="96"/>
      <c r="BF1992" s="96"/>
      <c r="BG1992" s="96"/>
      <c r="BH1992" s="96"/>
      <c r="BI1992" s="96"/>
      <c r="BJ1992" s="96"/>
      <c r="BK1992" s="98">
        <f t="shared" si="17"/>
        <v>35000</v>
      </c>
      <c r="BL1992" s="192"/>
      <c r="BM1992" s="202">
        <v>1</v>
      </c>
      <c r="BN1992" s="211">
        <v>32763</v>
      </c>
      <c r="BO1992" s="202" t="s">
        <v>98</v>
      </c>
    </row>
    <row r="1993" spans="1:67" x14ac:dyDescent="0.25">
      <c r="A1993" s="348"/>
      <c r="B1993" s="343"/>
      <c r="C1993" s="360"/>
      <c r="D1993" s="363"/>
      <c r="E1993" s="366"/>
      <c r="F1993" s="84" t="s">
        <v>1336</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6"/>
      <c r="AZ1993" s="96"/>
      <c r="BA1993" s="96"/>
      <c r="BB1993" s="96"/>
      <c r="BC1993" s="96"/>
      <c r="BD1993" s="96"/>
      <c r="BE1993" s="96"/>
      <c r="BF1993" s="96"/>
      <c r="BG1993" s="96"/>
      <c r="BH1993" s="96"/>
      <c r="BI1993" s="96"/>
      <c r="BJ1993" s="96"/>
      <c r="BK1993" s="98">
        <f t="shared" si="17"/>
        <v>120000</v>
      </c>
      <c r="BL1993" s="192"/>
      <c r="BM1993" s="202">
        <v>1</v>
      </c>
      <c r="BN1993" s="211">
        <v>106383</v>
      </c>
      <c r="BO1993" s="202" t="s">
        <v>98</v>
      </c>
    </row>
    <row r="1994" spans="1:67" x14ac:dyDescent="0.25">
      <c r="A1994" s="348"/>
      <c r="B1994" s="343"/>
      <c r="C1994" s="360"/>
      <c r="D1994" s="363"/>
      <c r="E1994" s="366"/>
      <c r="F1994" s="84" t="s">
        <v>208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6"/>
      <c r="AZ1994" s="96"/>
      <c r="BA1994" s="96"/>
      <c r="BB1994" s="96"/>
      <c r="BC1994" s="96"/>
      <c r="BD1994" s="96"/>
      <c r="BE1994" s="96"/>
      <c r="BF1994" s="96"/>
      <c r="BG1994" s="96"/>
      <c r="BH1994" s="96"/>
      <c r="BI1994" s="96"/>
      <c r="BJ1994" s="96"/>
      <c r="BK1994" s="98">
        <f t="shared" si="17"/>
        <v>60000</v>
      </c>
      <c r="BL1994" s="192"/>
      <c r="BM1994" s="202"/>
      <c r="BN1994" s="211"/>
      <c r="BO1994" s="202" t="s">
        <v>99</v>
      </c>
    </row>
    <row r="1995" spans="1:67" x14ac:dyDescent="0.25">
      <c r="A1995" s="348"/>
      <c r="B1995" s="343"/>
      <c r="C1995" s="360"/>
      <c r="D1995" s="363"/>
      <c r="E1995" s="366"/>
      <c r="F1995" s="84" t="s">
        <v>1182</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6"/>
      <c r="AZ1995" s="96"/>
      <c r="BA1995" s="96"/>
      <c r="BB1995" s="96"/>
      <c r="BC1995" s="96"/>
      <c r="BD1995" s="96"/>
      <c r="BE1995" s="96"/>
      <c r="BF1995" s="96"/>
      <c r="BG1995" s="96"/>
      <c r="BH1995" s="96"/>
      <c r="BI1995" s="96"/>
      <c r="BJ1995" s="96"/>
      <c r="BK1995" s="98">
        <f t="shared" si="17"/>
        <v>15000</v>
      </c>
      <c r="BL1995" s="192"/>
      <c r="BM1995" s="202"/>
      <c r="BN1995" s="211"/>
      <c r="BO1995" s="202" t="s">
        <v>73</v>
      </c>
    </row>
    <row r="1996" spans="1:67" x14ac:dyDescent="0.25">
      <c r="A1996" s="349"/>
      <c r="B1996" s="344"/>
      <c r="C1996" s="361"/>
      <c r="D1996" s="364"/>
      <c r="E1996" s="367"/>
      <c r="F1996" s="84" t="s">
        <v>1238</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6"/>
      <c r="AZ1996" s="96"/>
      <c r="BA1996" s="96"/>
      <c r="BB1996" s="96"/>
      <c r="BC1996" s="96"/>
      <c r="BD1996" s="96"/>
      <c r="BE1996" s="96"/>
      <c r="BF1996" s="96"/>
      <c r="BG1996" s="96"/>
      <c r="BH1996" s="96"/>
      <c r="BI1996" s="96"/>
      <c r="BJ1996" s="96"/>
      <c r="BK1996" s="98">
        <f t="shared" si="17"/>
        <v>30000</v>
      </c>
      <c r="BL1996" s="192"/>
      <c r="BM1996" s="202"/>
      <c r="BN1996" s="211"/>
      <c r="BO1996" s="202" t="s">
        <v>73</v>
      </c>
    </row>
    <row r="1997" spans="1:67" x14ac:dyDescent="0.25">
      <c r="A1997" s="69"/>
      <c r="B1997" s="23" t="s">
        <v>132</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c r="AZ1997" s="94"/>
      <c r="BA1997" s="94"/>
      <c r="BB1997" s="94"/>
      <c r="BC1997" s="94"/>
      <c r="BD1997" s="94"/>
      <c r="BE1997" s="94"/>
      <c r="BF1997" s="94"/>
      <c r="BG1997" s="94"/>
      <c r="BH1997" s="94"/>
      <c r="BI1997" s="94"/>
      <c r="BJ1997" s="94"/>
      <c r="BK1997" s="94">
        <f>SUM(BK1985:BK1996)</f>
        <v>1758684</v>
      </c>
      <c r="BL1997" s="193">
        <f>BK1997/E1985</f>
        <v>0.99999982373186691</v>
      </c>
      <c r="BM1997" s="202"/>
      <c r="BN1997" s="211"/>
      <c r="BO1997" s="202"/>
    </row>
    <row r="1998" spans="1:67" x14ac:dyDescent="0.25">
      <c r="A1998" s="339">
        <v>229</v>
      </c>
      <c r="B1998" s="342" t="s">
        <v>1694</v>
      </c>
      <c r="C1998" s="10"/>
      <c r="D1998" s="371" t="s">
        <v>1843</v>
      </c>
      <c r="E1998" s="365">
        <v>1586191.31</v>
      </c>
      <c r="F1998" s="7" t="s">
        <v>1121</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6"/>
      <c r="AZ1998" s="96"/>
      <c r="BA1998" s="96"/>
      <c r="BB1998" s="96"/>
      <c r="BC1998" s="96"/>
      <c r="BD1998" s="96"/>
      <c r="BE1998" s="96"/>
      <c r="BF1998" s="96"/>
      <c r="BG1998" s="96"/>
      <c r="BH1998" s="96"/>
      <c r="BI1998" s="96"/>
      <c r="BJ1998" s="96"/>
      <c r="BK1998" s="98">
        <v>60878</v>
      </c>
      <c r="BL1998" s="192"/>
      <c r="BM1998" s="202"/>
      <c r="BN1998" s="211"/>
      <c r="BO1998" s="202" t="s">
        <v>201</v>
      </c>
    </row>
    <row r="1999" spans="1:67" x14ac:dyDescent="0.25">
      <c r="A1999" s="340"/>
      <c r="B1999" s="343"/>
      <c r="C1999" s="30"/>
      <c r="D1999" s="375"/>
      <c r="E1999" s="366"/>
      <c r="F1999" s="7" t="s">
        <v>1143</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6"/>
      <c r="AZ1999" s="96"/>
      <c r="BA1999" s="96"/>
      <c r="BB1999" s="96"/>
      <c r="BC1999" s="96"/>
      <c r="BD1999" s="96"/>
      <c r="BE1999" s="96"/>
      <c r="BF1999" s="96"/>
      <c r="BG1999" s="96"/>
      <c r="BH1999" s="96"/>
      <c r="BI1999" s="96"/>
      <c r="BJ1999" s="96"/>
      <c r="BK1999" s="98">
        <v>608582</v>
      </c>
      <c r="BL1999" s="192"/>
      <c r="BM1999" s="202">
        <v>9</v>
      </c>
      <c r="BN1999" s="211">
        <v>409684</v>
      </c>
      <c r="BO1999" s="202" t="s">
        <v>1053</v>
      </c>
    </row>
    <row r="2000" spans="1:67" x14ac:dyDescent="0.25">
      <c r="A2000" s="340"/>
      <c r="B2000" s="343"/>
      <c r="C2000" s="30"/>
      <c r="D2000" s="375"/>
      <c r="E2000" s="366"/>
      <c r="F2000" s="7" t="s">
        <v>1113</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6"/>
      <c r="AZ2000" s="96"/>
      <c r="BA2000" s="96"/>
      <c r="BB2000" s="96"/>
      <c r="BC2000" s="96"/>
      <c r="BD2000" s="96"/>
      <c r="BE2000" s="96"/>
      <c r="BF2000" s="96"/>
      <c r="BG2000" s="96"/>
      <c r="BH2000" s="96"/>
      <c r="BI2000" s="96"/>
      <c r="BJ2000" s="96"/>
      <c r="BK2000" s="98">
        <v>121702</v>
      </c>
      <c r="BL2000" s="192"/>
      <c r="BM2000" s="202"/>
      <c r="BN2000" s="211"/>
      <c r="BO2000" s="202"/>
    </row>
    <row r="2001" spans="1:67" x14ac:dyDescent="0.25">
      <c r="A2001" s="340"/>
      <c r="B2001" s="343"/>
      <c r="C2001" s="30" t="s">
        <v>1695</v>
      </c>
      <c r="D2001" s="375"/>
      <c r="E2001" s="366"/>
      <c r="F2001" s="7" t="s">
        <v>1118</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6"/>
      <c r="AZ2001" s="96"/>
      <c r="BA2001" s="96"/>
      <c r="BB2001" s="96"/>
      <c r="BC2001" s="96"/>
      <c r="BD2001" s="96"/>
      <c r="BE2001" s="96"/>
      <c r="BF2001" s="96"/>
      <c r="BG2001" s="96"/>
      <c r="BH2001" s="96"/>
      <c r="BI2001" s="96"/>
      <c r="BJ2001" s="96"/>
      <c r="BK2001" s="98">
        <v>140782</v>
      </c>
      <c r="BL2001" s="192"/>
      <c r="BM2001" s="202">
        <v>6</v>
      </c>
      <c r="BN2001" s="211">
        <v>134937</v>
      </c>
      <c r="BO2001" s="202" t="s">
        <v>1054</v>
      </c>
    </row>
    <row r="2002" spans="1:67" x14ac:dyDescent="0.25">
      <c r="A2002" s="340"/>
      <c r="B2002" s="343"/>
      <c r="C2002" s="30"/>
      <c r="D2002" s="375"/>
      <c r="E2002" s="366"/>
      <c r="F2002" s="7" t="s">
        <v>1149</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6"/>
      <c r="AZ2002" s="96"/>
      <c r="BA2002" s="96"/>
      <c r="BB2002" s="96"/>
      <c r="BC2002" s="96"/>
      <c r="BD2002" s="96"/>
      <c r="BE2002" s="96"/>
      <c r="BF2002" s="96"/>
      <c r="BG2002" s="96"/>
      <c r="BH2002" s="96"/>
      <c r="BI2002" s="96"/>
      <c r="BJ2002" s="96"/>
      <c r="BK2002" s="98">
        <v>91280</v>
      </c>
      <c r="BL2002" s="192"/>
      <c r="BM2002" s="202">
        <v>4</v>
      </c>
      <c r="BN2002" s="211">
        <v>60000</v>
      </c>
      <c r="BO2002" s="202" t="s">
        <v>1055</v>
      </c>
    </row>
    <row r="2003" spans="1:67" x14ac:dyDescent="0.25">
      <c r="A2003" s="340"/>
      <c r="B2003" s="343"/>
      <c r="C2003" s="30"/>
      <c r="D2003" s="375"/>
      <c r="E2003" s="366"/>
      <c r="F2003" s="7" t="s">
        <v>1115</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6"/>
      <c r="AZ2003" s="96"/>
      <c r="BA2003" s="96"/>
      <c r="BB2003" s="96"/>
      <c r="BC2003" s="96"/>
      <c r="BD2003" s="96"/>
      <c r="BE2003" s="96"/>
      <c r="BF2003" s="96"/>
      <c r="BG2003" s="96"/>
      <c r="BH2003" s="96"/>
      <c r="BI2003" s="96"/>
      <c r="BJ2003" s="96"/>
      <c r="BK2003" s="98">
        <v>289091</v>
      </c>
      <c r="BL2003" s="192"/>
      <c r="BM2003" s="202">
        <v>3</v>
      </c>
      <c r="BN2003" s="211">
        <v>119646.07</v>
      </c>
      <c r="BO2003" s="202" t="s">
        <v>202</v>
      </c>
    </row>
    <row r="2004" spans="1:67" x14ac:dyDescent="0.25">
      <c r="A2004" s="340"/>
      <c r="B2004" s="343"/>
      <c r="C2004" s="30"/>
      <c r="D2004" s="375"/>
      <c r="E2004" s="366"/>
      <c r="F2004" s="7" t="s">
        <v>1102</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6"/>
      <c r="AZ2004" s="96"/>
      <c r="BA2004" s="96"/>
      <c r="BB2004" s="96"/>
      <c r="BC2004" s="96"/>
      <c r="BD2004" s="96"/>
      <c r="BE2004" s="96"/>
      <c r="BF2004" s="96"/>
      <c r="BG2004" s="96"/>
      <c r="BH2004" s="96"/>
      <c r="BI2004" s="96"/>
      <c r="BJ2004" s="96"/>
      <c r="BK2004" s="98">
        <v>228218</v>
      </c>
      <c r="BL2004" s="192"/>
      <c r="BM2004" s="202"/>
      <c r="BN2004" s="211"/>
      <c r="BO2004" s="202" t="s">
        <v>1056</v>
      </c>
    </row>
    <row r="2005" spans="1:67" x14ac:dyDescent="0.25">
      <c r="A2005" s="341"/>
      <c r="B2005" s="344"/>
      <c r="C2005" s="31"/>
      <c r="D2005" s="376"/>
      <c r="E2005" s="367"/>
      <c r="F2005" s="7" t="s">
        <v>1120</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6"/>
      <c r="AZ2005" s="96"/>
      <c r="BA2005" s="96"/>
      <c r="BB2005" s="96"/>
      <c r="BC2005" s="96"/>
      <c r="BD2005" s="96"/>
      <c r="BE2005" s="96"/>
      <c r="BF2005" s="96"/>
      <c r="BG2005" s="96"/>
      <c r="BH2005" s="96"/>
      <c r="BI2005" s="96"/>
      <c r="BJ2005" s="96"/>
      <c r="BK2005" s="98">
        <v>45658</v>
      </c>
      <c r="BL2005" s="192"/>
      <c r="BM2005" s="202"/>
      <c r="BN2005" s="211"/>
      <c r="BO2005" s="202"/>
    </row>
    <row r="2006" spans="1:67" x14ac:dyDescent="0.25">
      <c r="A2006" s="69"/>
      <c r="B2006" s="23" t="s">
        <v>132</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107"/>
      <c r="AZ2006" s="107"/>
      <c r="BA2006" s="107"/>
      <c r="BB2006" s="107"/>
      <c r="BC2006" s="107"/>
      <c r="BD2006" s="107"/>
      <c r="BE2006" s="107"/>
      <c r="BF2006" s="107"/>
      <c r="BG2006" s="107"/>
      <c r="BH2006" s="107"/>
      <c r="BI2006" s="107"/>
      <c r="BJ2006" s="107"/>
      <c r="BK2006" s="94">
        <f>SUM(BK1998:BK2005)</f>
        <v>1586191</v>
      </c>
      <c r="BL2006" s="193">
        <f>BK2006/E1998</f>
        <v>0.99999980456329696</v>
      </c>
      <c r="BM2006" s="202"/>
      <c r="BN2006" s="211"/>
      <c r="BO2006" s="202"/>
    </row>
    <row r="2007" spans="1:67" x14ac:dyDescent="0.25">
      <c r="A2007" s="339">
        <v>230</v>
      </c>
      <c r="B2007" s="342" t="s">
        <v>1696</v>
      </c>
      <c r="C2007" s="359" t="s">
        <v>1697</v>
      </c>
      <c r="D2007" s="371" t="s">
        <v>1846</v>
      </c>
      <c r="E2007" s="365">
        <v>2244619.9800000004</v>
      </c>
      <c r="F2007" s="7" t="s">
        <v>1185</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6"/>
      <c r="AZ2007" s="96"/>
      <c r="BA2007" s="96"/>
      <c r="BB2007" s="96"/>
      <c r="BC2007" s="96"/>
      <c r="BD2007" s="96"/>
      <c r="BE2007" s="96"/>
      <c r="BF2007" s="96"/>
      <c r="BG2007" s="96"/>
      <c r="BH2007" s="96"/>
      <c r="BI2007" s="96"/>
      <c r="BJ2007" s="96"/>
      <c r="BK2007" s="98">
        <v>1000000</v>
      </c>
      <c r="BL2007" s="192"/>
      <c r="BM2007" s="202">
        <v>10</v>
      </c>
      <c r="BN2007" s="211">
        <v>855219</v>
      </c>
      <c r="BO2007" s="202" t="s">
        <v>1039</v>
      </c>
    </row>
    <row r="2008" spans="1:67" x14ac:dyDescent="0.25">
      <c r="A2008" s="340"/>
      <c r="B2008" s="343"/>
      <c r="C2008" s="360"/>
      <c r="D2008" s="375"/>
      <c r="E2008" s="366"/>
      <c r="F2008" s="7" t="s">
        <v>1183</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6"/>
      <c r="AZ2008" s="96"/>
      <c r="BA2008" s="96"/>
      <c r="BB2008" s="96"/>
      <c r="BC2008" s="96"/>
      <c r="BD2008" s="96"/>
      <c r="BE2008" s="96"/>
      <c r="BF2008" s="96"/>
      <c r="BG2008" s="96"/>
      <c r="BH2008" s="96"/>
      <c r="BI2008" s="96"/>
      <c r="BJ2008" s="96"/>
      <c r="BK2008" s="98">
        <v>481692.99</v>
      </c>
      <c r="BL2008" s="192"/>
      <c r="BM2008" s="202"/>
      <c r="BN2008" s="211"/>
      <c r="BO2008" s="202" t="s">
        <v>1040</v>
      </c>
    </row>
    <row r="2009" spans="1:67" x14ac:dyDescent="0.25">
      <c r="A2009" s="340"/>
      <c r="B2009" s="343"/>
      <c r="C2009" s="360"/>
      <c r="D2009" s="375"/>
      <c r="E2009" s="366"/>
      <c r="F2009" s="7" t="s">
        <v>1238</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6"/>
      <c r="AZ2009" s="96"/>
      <c r="BA2009" s="96"/>
      <c r="BB2009" s="96"/>
      <c r="BC2009" s="96"/>
      <c r="BD2009" s="96"/>
      <c r="BE2009" s="96"/>
      <c r="BF2009" s="96"/>
      <c r="BG2009" s="96"/>
      <c r="BH2009" s="96"/>
      <c r="BI2009" s="96"/>
      <c r="BJ2009" s="96"/>
      <c r="BK2009" s="98">
        <v>65926.990000000005</v>
      </c>
      <c r="BL2009" s="192"/>
      <c r="BM2009" s="202">
        <v>1</v>
      </c>
      <c r="BN2009" s="211">
        <v>32963.49</v>
      </c>
      <c r="BO2009" s="202" t="s">
        <v>892</v>
      </c>
    </row>
    <row r="2010" spans="1:67" x14ac:dyDescent="0.25">
      <c r="A2010" s="340"/>
      <c r="B2010" s="343"/>
      <c r="C2010" s="360"/>
      <c r="D2010" s="375"/>
      <c r="E2010" s="366"/>
      <c r="F2010" s="7" t="s">
        <v>1180</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6"/>
      <c r="AZ2010" s="96"/>
      <c r="BA2010" s="96"/>
      <c r="BB2010" s="96"/>
      <c r="BC2010" s="96"/>
      <c r="BD2010" s="96"/>
      <c r="BE2010" s="96"/>
      <c r="BF2010" s="96"/>
      <c r="BG2010" s="96"/>
      <c r="BH2010" s="96"/>
      <c r="BI2010" s="96"/>
      <c r="BJ2010" s="96"/>
      <c r="BK2010" s="98">
        <v>430000</v>
      </c>
      <c r="BL2010" s="192"/>
      <c r="BM2010" s="202">
        <v>7</v>
      </c>
      <c r="BN2010" s="211">
        <v>350000</v>
      </c>
      <c r="BO2010" s="202" t="s">
        <v>893</v>
      </c>
    </row>
    <row r="2011" spans="1:67" x14ac:dyDescent="0.25">
      <c r="A2011" s="340"/>
      <c r="B2011" s="343"/>
      <c r="C2011" s="360"/>
      <c r="D2011" s="375"/>
      <c r="E2011" s="366"/>
      <c r="F2011" s="7" t="s">
        <v>1182</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c r="AZ2011" s="96"/>
      <c r="BA2011" s="96"/>
      <c r="BB2011" s="96"/>
      <c r="BC2011" s="96"/>
      <c r="BD2011" s="96"/>
      <c r="BE2011" s="96"/>
      <c r="BF2011" s="96"/>
      <c r="BG2011" s="96"/>
      <c r="BH2011" s="96"/>
      <c r="BI2011" s="96"/>
      <c r="BJ2011" s="96"/>
      <c r="BK2011" s="96">
        <v>2000</v>
      </c>
      <c r="BL2011" s="192"/>
      <c r="BM2011" s="202"/>
      <c r="BN2011" s="211"/>
      <c r="BO2011" s="202"/>
    </row>
    <row r="2012" spans="1:67" x14ac:dyDescent="0.25">
      <c r="A2012" s="209"/>
      <c r="B2012" s="210"/>
      <c r="C2012" s="139"/>
      <c r="D2012" s="233"/>
      <c r="E2012" s="217"/>
      <c r="F2012" s="77" t="s">
        <v>1198</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6"/>
      <c r="AZ2012" s="96"/>
      <c r="BA2012" s="96"/>
      <c r="BB2012" s="96"/>
      <c r="BC2012" s="96"/>
      <c r="BD2012" s="96"/>
      <c r="BE2012" s="96"/>
      <c r="BF2012" s="96"/>
      <c r="BG2012" s="96"/>
      <c r="BH2012" s="96"/>
      <c r="BI2012" s="96"/>
      <c r="BJ2012" s="96"/>
      <c r="BK2012" s="98">
        <v>165000</v>
      </c>
      <c r="BL2012" s="192"/>
      <c r="BM2012" s="202"/>
      <c r="BN2012" s="211"/>
      <c r="BO2012" s="202"/>
    </row>
    <row r="2013" spans="1:67" x14ac:dyDescent="0.25">
      <c r="A2013" s="69"/>
      <c r="B2013" s="23" t="s">
        <v>132</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107"/>
      <c r="AZ2013" s="107"/>
      <c r="BA2013" s="107"/>
      <c r="BB2013" s="107"/>
      <c r="BC2013" s="107"/>
      <c r="BD2013" s="107"/>
      <c r="BE2013" s="107"/>
      <c r="BF2013" s="107"/>
      <c r="BG2013" s="107"/>
      <c r="BH2013" s="107"/>
      <c r="BI2013" s="107"/>
      <c r="BJ2013" s="107"/>
      <c r="BK2013" s="94">
        <f>SUM(BK2007:BK2012)</f>
        <v>2144619.98</v>
      </c>
      <c r="BL2013" s="193">
        <f>BK2013/E2007</f>
        <v>0.95544902883738902</v>
      </c>
      <c r="BM2013" s="202"/>
      <c r="BN2013" s="211"/>
      <c r="BO2013" s="202"/>
    </row>
    <row r="2014" spans="1:67" x14ac:dyDescent="0.25">
      <c r="A2014" s="339">
        <v>231</v>
      </c>
      <c r="B2014" s="342" t="s">
        <v>1698</v>
      </c>
      <c r="C2014" s="359" t="s">
        <v>1695</v>
      </c>
      <c r="D2014" s="371" t="s">
        <v>1844</v>
      </c>
      <c r="E2014" s="365">
        <v>2015925.31</v>
      </c>
      <c r="F2014" s="7" t="s">
        <v>1212</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6"/>
      <c r="AZ2014" s="96"/>
      <c r="BA2014" s="96"/>
      <c r="BB2014" s="96"/>
      <c r="BC2014" s="96"/>
      <c r="BD2014" s="96"/>
      <c r="BE2014" s="96"/>
      <c r="BF2014" s="96"/>
      <c r="BG2014" s="96"/>
      <c r="BH2014" s="96"/>
      <c r="BI2014" s="96"/>
      <c r="BJ2014" s="96"/>
      <c r="BK2014" s="98">
        <v>1045029</v>
      </c>
      <c r="BL2014" s="192"/>
      <c r="BM2014" s="202">
        <v>18</v>
      </c>
      <c r="BN2014" s="211">
        <v>1038502</v>
      </c>
      <c r="BO2014" s="202" t="s">
        <v>203</v>
      </c>
    </row>
    <row r="2015" spans="1:67" x14ac:dyDescent="0.25">
      <c r="A2015" s="340"/>
      <c r="B2015" s="343"/>
      <c r="C2015" s="360"/>
      <c r="D2015" s="375"/>
      <c r="E2015" s="366"/>
      <c r="F2015" s="7" t="s">
        <v>1189</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6"/>
      <c r="AZ2015" s="96"/>
      <c r="BA2015" s="96"/>
      <c r="BB2015" s="96"/>
      <c r="BC2015" s="96"/>
      <c r="BD2015" s="96"/>
      <c r="BE2015" s="96"/>
      <c r="BF2015" s="96"/>
      <c r="BG2015" s="96"/>
      <c r="BH2015" s="96"/>
      <c r="BI2015" s="96"/>
      <c r="BJ2015" s="96"/>
      <c r="BK2015" s="98">
        <v>200000</v>
      </c>
      <c r="BL2015" s="192"/>
      <c r="BM2015" s="202">
        <v>3</v>
      </c>
      <c r="BN2015" s="211">
        <v>60000</v>
      </c>
      <c r="BO2015" s="202" t="s">
        <v>204</v>
      </c>
    </row>
    <row r="2016" spans="1:67" x14ac:dyDescent="0.25">
      <c r="A2016" s="340"/>
      <c r="B2016" s="343"/>
      <c r="C2016" s="360"/>
      <c r="D2016" s="375"/>
      <c r="E2016" s="366"/>
      <c r="F2016" s="7" t="s">
        <v>1113</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6"/>
      <c r="AZ2016" s="96"/>
      <c r="BA2016" s="96"/>
      <c r="BB2016" s="96"/>
      <c r="BC2016" s="96"/>
      <c r="BD2016" s="96"/>
      <c r="BE2016" s="96"/>
      <c r="BF2016" s="96"/>
      <c r="BG2016" s="96"/>
      <c r="BH2016" s="96"/>
      <c r="BI2016" s="96"/>
      <c r="BJ2016" s="96"/>
      <c r="BK2016" s="98">
        <v>575073</v>
      </c>
      <c r="BL2016" s="192"/>
      <c r="BM2016" s="202">
        <v>37</v>
      </c>
      <c r="BN2016" s="211">
        <v>555000</v>
      </c>
      <c r="BO2016" s="202" t="s">
        <v>205</v>
      </c>
    </row>
    <row r="2017" spans="1:67" x14ac:dyDescent="0.25">
      <c r="A2017" s="340"/>
      <c r="B2017" s="343"/>
      <c r="C2017" s="360"/>
      <c r="D2017" s="375"/>
      <c r="E2017" s="366"/>
      <c r="F2017" s="7" t="s">
        <v>1099</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6"/>
      <c r="AZ2017" s="96"/>
      <c r="BA2017" s="96"/>
      <c r="BB2017" s="96"/>
      <c r="BC2017" s="96"/>
      <c r="BD2017" s="96"/>
      <c r="BE2017" s="96"/>
      <c r="BF2017" s="96"/>
      <c r="BG2017" s="96"/>
      <c r="BH2017" s="96"/>
      <c r="BI2017" s="96"/>
      <c r="BJ2017" s="96"/>
      <c r="BK2017" s="98">
        <v>100000</v>
      </c>
      <c r="BL2017" s="192"/>
      <c r="BM2017" s="202"/>
      <c r="BN2017" s="211"/>
      <c r="BO2017" s="202"/>
    </row>
    <row r="2018" spans="1:67" x14ac:dyDescent="0.25">
      <c r="A2018" s="341"/>
      <c r="B2018" s="344"/>
      <c r="C2018" s="361"/>
      <c r="D2018" s="376"/>
      <c r="E2018" s="367"/>
      <c r="F2018" s="7" t="s">
        <v>1276</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6"/>
      <c r="AZ2018" s="96"/>
      <c r="BA2018" s="96"/>
      <c r="BB2018" s="96"/>
      <c r="BC2018" s="96"/>
      <c r="BD2018" s="96"/>
      <c r="BE2018" s="96"/>
      <c r="BF2018" s="96"/>
      <c r="BG2018" s="96"/>
      <c r="BH2018" s="96"/>
      <c r="BI2018" s="96"/>
      <c r="BJ2018" s="96"/>
      <c r="BK2018" s="98">
        <v>95823</v>
      </c>
      <c r="BL2018" s="192"/>
      <c r="BM2018" s="202"/>
      <c r="BN2018" s="211"/>
      <c r="BO2018" s="202"/>
    </row>
    <row r="2019" spans="1:67" x14ac:dyDescent="0.25">
      <c r="A2019" s="69"/>
      <c r="B2019" s="23" t="s">
        <v>132</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107"/>
      <c r="AZ2019" s="107"/>
      <c r="BA2019" s="107"/>
      <c r="BB2019" s="107"/>
      <c r="BC2019" s="107"/>
      <c r="BD2019" s="107"/>
      <c r="BE2019" s="107"/>
      <c r="BF2019" s="107"/>
      <c r="BG2019" s="107"/>
      <c r="BH2019" s="107"/>
      <c r="BI2019" s="107"/>
      <c r="BJ2019" s="107"/>
      <c r="BK2019" s="94">
        <f>SUM(BK2014:BK2018)</f>
        <v>2015925</v>
      </c>
      <c r="BL2019" s="193">
        <f>BK2019/E2014</f>
        <v>0.99999984622446159</v>
      </c>
      <c r="BM2019" s="202"/>
      <c r="BN2019" s="211"/>
      <c r="BO2019" s="202"/>
    </row>
    <row r="2020" spans="1:67" x14ac:dyDescent="0.25">
      <c r="A2020" s="339">
        <v>232</v>
      </c>
      <c r="B2020" s="342" t="s">
        <v>1699</v>
      </c>
      <c r="C2020" s="359" t="s">
        <v>1695</v>
      </c>
      <c r="D2020" s="371" t="s">
        <v>1845</v>
      </c>
      <c r="E2020" s="180"/>
      <c r="F2020" s="7" t="s">
        <v>1277</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6"/>
      <c r="AZ2020" s="96"/>
      <c r="BA2020" s="96"/>
      <c r="BB2020" s="96"/>
      <c r="BC2020" s="96"/>
      <c r="BD2020" s="96"/>
      <c r="BE2020" s="96"/>
      <c r="BF2020" s="96"/>
      <c r="BG2020" s="96"/>
      <c r="BH2020" s="96"/>
      <c r="BI2020" s="96"/>
      <c r="BJ2020" s="96"/>
      <c r="BK2020" s="98">
        <v>268074</v>
      </c>
      <c r="BL2020" s="192"/>
      <c r="BM2020" s="202">
        <v>1</v>
      </c>
      <c r="BN2020" s="211">
        <v>165152</v>
      </c>
      <c r="BO2020" s="202" t="s">
        <v>1570</v>
      </c>
    </row>
    <row r="2021" spans="1:67" x14ac:dyDescent="0.25">
      <c r="A2021" s="340"/>
      <c r="B2021" s="343"/>
      <c r="C2021" s="360"/>
      <c r="D2021" s="375"/>
      <c r="E2021" s="139"/>
      <c r="F2021" s="7" t="s">
        <v>1315</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6"/>
      <c r="AZ2021" s="96"/>
      <c r="BA2021" s="96"/>
      <c r="BB2021" s="96"/>
      <c r="BC2021" s="96"/>
      <c r="BD2021" s="96"/>
      <c r="BE2021" s="96"/>
      <c r="BF2021" s="96"/>
      <c r="BG2021" s="96"/>
      <c r="BH2021" s="96"/>
      <c r="BI2021" s="96"/>
      <c r="BJ2021" s="96"/>
      <c r="BK2021" s="98">
        <v>120000</v>
      </c>
      <c r="BL2021" s="192"/>
      <c r="BM2021" s="202">
        <v>3</v>
      </c>
      <c r="BN2021" s="211">
        <v>120000</v>
      </c>
      <c r="BO2021" s="202" t="s">
        <v>80</v>
      </c>
    </row>
    <row r="2022" spans="1:67" x14ac:dyDescent="0.25">
      <c r="A2022" s="340"/>
      <c r="B2022" s="343"/>
      <c r="C2022" s="360"/>
      <c r="D2022" s="375"/>
      <c r="E2022" s="139"/>
      <c r="F2022" s="7" t="s">
        <v>1148</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6"/>
      <c r="AZ2022" s="96"/>
      <c r="BA2022" s="96"/>
      <c r="BB2022" s="96"/>
      <c r="BC2022" s="96"/>
      <c r="BD2022" s="96"/>
      <c r="BE2022" s="96"/>
      <c r="BF2022" s="96"/>
      <c r="BG2022" s="96"/>
      <c r="BH2022" s="96"/>
      <c r="BI2022" s="96"/>
      <c r="BJ2022" s="96"/>
      <c r="BK2022" s="98">
        <v>186460</v>
      </c>
      <c r="BL2022" s="192"/>
      <c r="BM2022" s="202">
        <v>2</v>
      </c>
      <c r="BN2022" s="211">
        <v>113353</v>
      </c>
      <c r="BO2022" s="202" t="s">
        <v>1057</v>
      </c>
    </row>
    <row r="2023" spans="1:67" x14ac:dyDescent="0.25">
      <c r="A2023" s="340"/>
      <c r="B2023" s="343"/>
      <c r="C2023" s="360"/>
      <c r="D2023" s="375"/>
      <c r="E2023" s="142">
        <v>1718776.31</v>
      </c>
      <c r="F2023" s="7" t="s">
        <v>1280</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6"/>
      <c r="AZ2023" s="96"/>
      <c r="BA2023" s="96"/>
      <c r="BB2023" s="96"/>
      <c r="BC2023" s="96"/>
      <c r="BD2023" s="96"/>
      <c r="BE2023" s="96"/>
      <c r="BF2023" s="96"/>
      <c r="BG2023" s="96"/>
      <c r="BH2023" s="96"/>
      <c r="BI2023" s="96"/>
      <c r="BJ2023" s="96"/>
      <c r="BK2023" s="98">
        <v>800000</v>
      </c>
      <c r="BL2023" s="192"/>
      <c r="BM2023" s="202">
        <v>17</v>
      </c>
      <c r="BN2023" s="211">
        <v>797043</v>
      </c>
      <c r="BO2023" s="202" t="s">
        <v>1058</v>
      </c>
    </row>
    <row r="2024" spans="1:67" x14ac:dyDescent="0.25">
      <c r="A2024" s="340"/>
      <c r="B2024" s="343"/>
      <c r="C2024" s="360"/>
      <c r="D2024" s="375"/>
      <c r="E2024" s="139"/>
      <c r="F2024" s="7" t="s">
        <v>1700</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6"/>
      <c r="AZ2024" s="96"/>
      <c r="BA2024" s="96"/>
      <c r="BB2024" s="96"/>
      <c r="BC2024" s="96"/>
      <c r="BD2024" s="96"/>
      <c r="BE2024" s="96"/>
      <c r="BF2024" s="96"/>
      <c r="BG2024" s="96"/>
      <c r="BH2024" s="96"/>
      <c r="BI2024" s="96"/>
      <c r="BJ2024" s="96"/>
      <c r="BK2024" s="98">
        <v>100000</v>
      </c>
      <c r="BL2024" s="192"/>
      <c r="BM2024" s="202"/>
      <c r="BN2024" s="211"/>
      <c r="BO2024" s="202" t="s">
        <v>1059</v>
      </c>
    </row>
    <row r="2025" spans="1:67" x14ac:dyDescent="0.25">
      <c r="A2025" s="340"/>
      <c r="B2025" s="343"/>
      <c r="C2025" s="360"/>
      <c r="D2025" s="375"/>
      <c r="E2025" s="139"/>
      <c r="F2025" s="7" t="s">
        <v>1140</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6"/>
      <c r="AZ2025" s="96"/>
      <c r="BA2025" s="96"/>
      <c r="BB2025" s="96"/>
      <c r="BC2025" s="96"/>
      <c r="BD2025" s="96"/>
      <c r="BE2025" s="96"/>
      <c r="BF2025" s="96"/>
      <c r="BG2025" s="96"/>
      <c r="BH2025" s="96"/>
      <c r="BI2025" s="96"/>
      <c r="BJ2025" s="96"/>
      <c r="BK2025" s="98">
        <v>29242</v>
      </c>
      <c r="BL2025" s="192"/>
      <c r="BM2025" s="202"/>
      <c r="BN2025" s="211"/>
      <c r="BO2025" s="202"/>
    </row>
    <row r="2026" spans="1:67" x14ac:dyDescent="0.25">
      <c r="A2026" s="340"/>
      <c r="B2026" s="343"/>
      <c r="C2026" s="360"/>
      <c r="D2026" s="375"/>
      <c r="E2026" s="139"/>
      <c r="F2026" s="7" t="s">
        <v>1603</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6"/>
      <c r="AZ2026" s="96"/>
      <c r="BA2026" s="96"/>
      <c r="BB2026" s="96"/>
      <c r="BC2026" s="96"/>
      <c r="BD2026" s="96"/>
      <c r="BE2026" s="96"/>
      <c r="BF2026" s="96"/>
      <c r="BG2026" s="96"/>
      <c r="BH2026" s="96"/>
      <c r="BI2026" s="96"/>
      <c r="BJ2026" s="96"/>
      <c r="BK2026" s="98">
        <v>80000</v>
      </c>
      <c r="BL2026" s="192"/>
      <c r="BM2026" s="202">
        <v>3</v>
      </c>
      <c r="BN2026" s="211">
        <v>30000</v>
      </c>
      <c r="BO2026" s="202" t="s">
        <v>1060</v>
      </c>
    </row>
    <row r="2027" spans="1:67" x14ac:dyDescent="0.25">
      <c r="A2027" s="341"/>
      <c r="B2027" s="344"/>
      <c r="C2027" s="361"/>
      <c r="D2027" s="376"/>
      <c r="E2027" s="17"/>
      <c r="F2027" s="7" t="s">
        <v>1279</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6"/>
      <c r="AZ2027" s="96"/>
      <c r="BA2027" s="96"/>
      <c r="BB2027" s="96"/>
      <c r="BC2027" s="96"/>
      <c r="BD2027" s="96"/>
      <c r="BE2027" s="96"/>
      <c r="BF2027" s="96"/>
      <c r="BG2027" s="96"/>
      <c r="BH2027" s="96"/>
      <c r="BI2027" s="96"/>
      <c r="BJ2027" s="96"/>
      <c r="BK2027" s="98">
        <v>135000</v>
      </c>
      <c r="BL2027" s="192"/>
      <c r="BM2027" s="202">
        <v>4</v>
      </c>
      <c r="BN2027" s="211">
        <v>180000</v>
      </c>
      <c r="BO2027" s="322" t="s">
        <v>39</v>
      </c>
    </row>
    <row r="2028" spans="1:67" x14ac:dyDescent="0.25">
      <c r="A2028" s="69"/>
      <c r="B2028" s="23" t="s">
        <v>132</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107"/>
      <c r="AZ2028" s="107"/>
      <c r="BA2028" s="107"/>
      <c r="BB2028" s="107"/>
      <c r="BC2028" s="107"/>
      <c r="BD2028" s="107"/>
      <c r="BE2028" s="107"/>
      <c r="BF2028" s="107"/>
      <c r="BG2028" s="107"/>
      <c r="BH2028" s="107"/>
      <c r="BI2028" s="107"/>
      <c r="BJ2028" s="107"/>
      <c r="BK2028" s="94">
        <f>SUM(BK2020:BK2027)</f>
        <v>1718776</v>
      </c>
      <c r="BL2028" s="193">
        <f>BK2028/E2023</f>
        <v>0.99999981963912454</v>
      </c>
      <c r="BM2028" s="202"/>
      <c r="BN2028" s="211"/>
      <c r="BO2028" s="202"/>
    </row>
    <row r="2029" spans="1:67" x14ac:dyDescent="0.25">
      <c r="A2029" s="339">
        <v>233</v>
      </c>
      <c r="B2029" s="342" t="s">
        <v>1701</v>
      </c>
      <c r="C2029" s="359" t="s">
        <v>1702</v>
      </c>
      <c r="D2029" s="371" t="s">
        <v>1801</v>
      </c>
      <c r="E2029" s="180"/>
      <c r="F2029" s="46" t="s">
        <v>1416</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98">
        <v>66853</v>
      </c>
      <c r="BL2029" s="192"/>
      <c r="BM2029" s="202"/>
      <c r="BN2029" s="211"/>
      <c r="BO2029" s="202"/>
    </row>
    <row r="2030" spans="1:67" x14ac:dyDescent="0.25">
      <c r="A2030" s="340"/>
      <c r="B2030" s="343"/>
      <c r="C2030" s="360"/>
      <c r="D2030" s="375"/>
      <c r="E2030" s="139"/>
      <c r="F2030" s="46" t="s">
        <v>1091</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98">
        <v>160439</v>
      </c>
      <c r="BL2030" s="192"/>
      <c r="BM2030" s="202">
        <v>2</v>
      </c>
      <c r="BN2030" s="211">
        <v>159154</v>
      </c>
      <c r="BO2030" s="202"/>
    </row>
    <row r="2031" spans="1:67" x14ac:dyDescent="0.25">
      <c r="A2031" s="340"/>
      <c r="B2031" s="343"/>
      <c r="C2031" s="360"/>
      <c r="D2031" s="375"/>
      <c r="E2031" s="142">
        <v>2156398.31</v>
      </c>
      <c r="F2031" s="46" t="s">
        <v>1114</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98">
        <v>133700</v>
      </c>
      <c r="BL2031" s="192"/>
      <c r="BM2031" s="202">
        <v>2</v>
      </c>
      <c r="BN2031" s="211">
        <v>80000</v>
      </c>
      <c r="BO2031" s="202"/>
    </row>
    <row r="2032" spans="1:67" x14ac:dyDescent="0.25">
      <c r="A2032" s="340"/>
      <c r="B2032" s="343"/>
      <c r="C2032" s="360"/>
      <c r="D2032" s="375"/>
      <c r="E2032" s="139"/>
      <c r="F2032" s="46" t="s">
        <v>1099</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98">
        <v>1400907</v>
      </c>
      <c r="BL2032" s="192" t="s">
        <v>1723</v>
      </c>
      <c r="BM2032" s="202">
        <v>16</v>
      </c>
      <c r="BN2032" s="211">
        <v>1410014</v>
      </c>
      <c r="BO2032" s="202"/>
    </row>
    <row r="2033" spans="1:67" x14ac:dyDescent="0.25">
      <c r="A2033" s="340"/>
      <c r="B2033" s="343"/>
      <c r="C2033" s="360"/>
      <c r="D2033" s="375"/>
      <c r="E2033" s="139"/>
      <c r="F2033" s="46" t="s">
        <v>1093</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98">
        <v>120340</v>
      </c>
      <c r="BL2033" s="192"/>
      <c r="BM2033" s="202"/>
      <c r="BN2033" s="211"/>
      <c r="BO2033" s="202"/>
    </row>
    <row r="2034" spans="1:67" x14ac:dyDescent="0.25">
      <c r="A2034" s="341"/>
      <c r="B2034" s="344"/>
      <c r="C2034" s="361"/>
      <c r="D2034" s="376"/>
      <c r="E2034" s="17"/>
      <c r="F2034" s="46" t="s">
        <v>615</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98">
        <v>33450</v>
      </c>
      <c r="BL2034" s="192"/>
      <c r="BM2034" s="202">
        <v>2</v>
      </c>
      <c r="BN2034" s="211">
        <v>25000</v>
      </c>
      <c r="BO2034" s="202"/>
    </row>
    <row r="2035" spans="1:67" x14ac:dyDescent="0.25">
      <c r="A2035" s="209"/>
      <c r="B2035" s="210"/>
      <c r="C2035" s="139"/>
      <c r="D2035" s="233"/>
      <c r="E2035" s="216"/>
      <c r="F2035" s="136" t="s">
        <v>1175</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98">
        <v>133721</v>
      </c>
      <c r="BL2035" s="192"/>
      <c r="BM2035" s="202">
        <v>4</v>
      </c>
      <c r="BN2035" s="211">
        <v>200000</v>
      </c>
      <c r="BO2035" s="202"/>
    </row>
    <row r="2036" spans="1:67" x14ac:dyDescent="0.25">
      <c r="A2036" s="209"/>
      <c r="B2036" s="210"/>
      <c r="C2036" s="139"/>
      <c r="D2036" s="233"/>
      <c r="E2036" s="216"/>
      <c r="F2036" s="136" t="s">
        <v>616</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98">
        <v>106989</v>
      </c>
      <c r="BL2036" s="192"/>
      <c r="BM2036" s="202">
        <v>1</v>
      </c>
      <c r="BN2036" s="211">
        <v>77192</v>
      </c>
      <c r="BO2036" s="202"/>
    </row>
    <row r="2037" spans="1:67" x14ac:dyDescent="0.25">
      <c r="A2037" s="69"/>
      <c r="B2037" s="23" t="s">
        <v>132</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107"/>
      <c r="AZ2037" s="107"/>
      <c r="BA2037" s="107"/>
      <c r="BB2037" s="107"/>
      <c r="BC2037" s="107"/>
      <c r="BD2037" s="107"/>
      <c r="BE2037" s="107"/>
      <c r="BF2037" s="107"/>
      <c r="BG2037" s="107"/>
      <c r="BH2037" s="107"/>
      <c r="BI2037" s="107"/>
      <c r="BJ2037" s="107"/>
      <c r="BK2037" s="94">
        <f>SUM(BK2029:BK2036)</f>
        <v>2156399</v>
      </c>
      <c r="BL2037" s="193">
        <f>BK2037/E2031</f>
        <v>1.0000003199779914</v>
      </c>
      <c r="BM2037" s="202"/>
      <c r="BN2037" s="211"/>
      <c r="BO2037" s="202"/>
    </row>
    <row r="2038" spans="1:67" x14ac:dyDescent="0.25">
      <c r="A2038" s="339">
        <v>234</v>
      </c>
      <c r="B2038" s="345" t="s">
        <v>1703</v>
      </c>
      <c r="C2038" s="362" t="s">
        <v>1704</v>
      </c>
      <c r="D2038" s="381" t="s">
        <v>1863</v>
      </c>
      <c r="E2038" s="365">
        <v>2059116.31</v>
      </c>
      <c r="F2038" s="7" t="s">
        <v>1416</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6"/>
      <c r="AZ2038" s="96"/>
      <c r="BA2038" s="96"/>
      <c r="BB2038" s="96"/>
      <c r="BC2038" s="96"/>
      <c r="BD2038" s="96"/>
      <c r="BE2038" s="96"/>
      <c r="BF2038" s="96"/>
      <c r="BG2038" s="96"/>
      <c r="BH2038" s="96"/>
      <c r="BI2038" s="96"/>
      <c r="BJ2038" s="96"/>
      <c r="BK2038" s="98">
        <v>33970</v>
      </c>
      <c r="BL2038" s="192"/>
      <c r="BM2038" s="202"/>
      <c r="BN2038" s="211"/>
      <c r="BO2038" s="202"/>
    </row>
    <row r="2039" spans="1:67" x14ac:dyDescent="0.25">
      <c r="A2039" s="340"/>
      <c r="B2039" s="346"/>
      <c r="C2039" s="363"/>
      <c r="D2039" s="382"/>
      <c r="E2039" s="366"/>
      <c r="F2039" s="7" t="s">
        <v>1091</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6"/>
      <c r="AZ2039" s="96"/>
      <c r="BA2039" s="96"/>
      <c r="BB2039" s="96"/>
      <c r="BC2039" s="96"/>
      <c r="BD2039" s="96"/>
      <c r="BE2039" s="96"/>
      <c r="BF2039" s="96"/>
      <c r="BG2039" s="96"/>
      <c r="BH2039" s="96"/>
      <c r="BI2039" s="96"/>
      <c r="BJ2039" s="96"/>
      <c r="BK2039" s="98">
        <v>101910</v>
      </c>
      <c r="BL2039" s="192"/>
      <c r="BM2039" s="202">
        <v>7</v>
      </c>
      <c r="BN2039" s="211">
        <v>105000</v>
      </c>
      <c r="BO2039" s="202" t="s">
        <v>873</v>
      </c>
    </row>
    <row r="2040" spans="1:67" x14ac:dyDescent="0.25">
      <c r="A2040" s="340"/>
      <c r="B2040" s="346"/>
      <c r="C2040" s="363"/>
      <c r="D2040" s="382"/>
      <c r="E2040" s="366"/>
      <c r="F2040" s="7" t="s">
        <v>617</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6"/>
      <c r="AZ2040" s="96"/>
      <c r="BA2040" s="96"/>
      <c r="BB2040" s="96"/>
      <c r="BC2040" s="96"/>
      <c r="BD2040" s="96"/>
      <c r="BE2040" s="96"/>
      <c r="BF2040" s="96"/>
      <c r="BG2040" s="96"/>
      <c r="BH2040" s="96"/>
      <c r="BI2040" s="96"/>
      <c r="BJ2040" s="96"/>
      <c r="BK2040" s="98">
        <v>33970</v>
      </c>
      <c r="BL2040" s="192"/>
      <c r="BM2040" s="202"/>
      <c r="BN2040" s="211"/>
      <c r="BO2040" s="202"/>
    </row>
    <row r="2041" spans="1:67" x14ac:dyDescent="0.25">
      <c r="A2041" s="340"/>
      <c r="B2041" s="346"/>
      <c r="C2041" s="363"/>
      <c r="D2041" s="382"/>
      <c r="E2041" s="366"/>
      <c r="F2041" s="7" t="s">
        <v>1099</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6"/>
      <c r="AZ2041" s="96"/>
      <c r="BA2041" s="96"/>
      <c r="BB2041" s="96"/>
      <c r="BC2041" s="96"/>
      <c r="BD2041" s="96"/>
      <c r="BE2041" s="96"/>
      <c r="BF2041" s="96"/>
      <c r="BG2041" s="96"/>
      <c r="BH2041" s="96"/>
      <c r="BI2041" s="96"/>
      <c r="BJ2041" s="96"/>
      <c r="BK2041" s="98">
        <v>1651408</v>
      </c>
      <c r="BL2041" s="192"/>
      <c r="BM2041" s="202">
        <v>14</v>
      </c>
      <c r="BN2041" s="211">
        <v>1322433</v>
      </c>
      <c r="BO2041" s="202" t="s">
        <v>873</v>
      </c>
    </row>
    <row r="2042" spans="1:67" x14ac:dyDescent="0.25">
      <c r="A2042" s="340"/>
      <c r="B2042" s="346"/>
      <c r="C2042" s="363"/>
      <c r="D2042" s="382"/>
      <c r="E2042" s="366"/>
      <c r="F2042" s="7" t="s">
        <v>1093</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6"/>
      <c r="AZ2042" s="96"/>
      <c r="BA2042" s="96"/>
      <c r="BB2042" s="96"/>
      <c r="BC2042" s="96"/>
      <c r="BD2042" s="96"/>
      <c r="BE2042" s="96"/>
      <c r="BF2042" s="96"/>
      <c r="BG2042" s="96"/>
      <c r="BH2042" s="96"/>
      <c r="BI2042" s="96"/>
      <c r="BJ2042" s="96"/>
      <c r="BK2042" s="98">
        <v>67960.31</v>
      </c>
      <c r="BL2042" s="192"/>
      <c r="BM2042" s="202"/>
      <c r="BN2042" s="211"/>
      <c r="BO2042" s="202"/>
    </row>
    <row r="2043" spans="1:67" x14ac:dyDescent="0.25">
      <c r="A2043" s="341"/>
      <c r="B2043" s="347"/>
      <c r="C2043" s="364"/>
      <c r="D2043" s="383"/>
      <c r="E2043" s="367"/>
      <c r="F2043" s="7" t="s">
        <v>1148</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6"/>
      <c r="AZ2043" s="96"/>
      <c r="BA2043" s="96"/>
      <c r="BB2043" s="96"/>
      <c r="BC2043" s="96"/>
      <c r="BD2043" s="96"/>
      <c r="BE2043" s="96"/>
      <c r="BF2043" s="96"/>
      <c r="BG2043" s="96"/>
      <c r="BH2043" s="96"/>
      <c r="BI2043" s="96"/>
      <c r="BJ2043" s="96"/>
      <c r="BK2043" s="98">
        <v>169898</v>
      </c>
      <c r="BL2043" s="192"/>
      <c r="BM2043" s="202">
        <v>1</v>
      </c>
      <c r="BN2043" s="211">
        <v>89325</v>
      </c>
      <c r="BO2043" s="202" t="s">
        <v>873</v>
      </c>
    </row>
    <row r="2044" spans="1:67" x14ac:dyDescent="0.25">
      <c r="A2044" s="69"/>
      <c r="B2044" s="23" t="s">
        <v>132</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107"/>
      <c r="AZ2044" s="107"/>
      <c r="BA2044" s="107"/>
      <c r="BB2044" s="107"/>
      <c r="BC2044" s="107"/>
      <c r="BD2044" s="107"/>
      <c r="BE2044" s="107"/>
      <c r="BF2044" s="107"/>
      <c r="BG2044" s="107"/>
      <c r="BH2044" s="107"/>
      <c r="BI2044" s="107"/>
      <c r="BJ2044" s="107"/>
      <c r="BK2044" s="94">
        <f>SUM(BK2038:BK2043)</f>
        <v>2059116.31</v>
      </c>
      <c r="BL2044" s="193">
        <f>BK2044/E2038</f>
        <v>1</v>
      </c>
      <c r="BM2044" s="202"/>
      <c r="BN2044" s="211"/>
      <c r="BO2044" s="202"/>
    </row>
    <row r="2045" spans="1:67" x14ac:dyDescent="0.25">
      <c r="A2045" s="339">
        <v>235</v>
      </c>
      <c r="B2045" s="342" t="s">
        <v>1705</v>
      </c>
      <c r="C2045" s="359" t="s">
        <v>1706</v>
      </c>
      <c r="D2045" s="371" t="s">
        <v>1802</v>
      </c>
      <c r="E2045" s="365">
        <v>2356178.31</v>
      </c>
      <c r="F2045" s="49" t="s">
        <v>1140</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98">
        <v>38970</v>
      </c>
      <c r="BL2045" s="192"/>
      <c r="BM2045" s="202">
        <v>1</v>
      </c>
      <c r="BN2045" s="211">
        <v>29315</v>
      </c>
      <c r="BO2045" s="202" t="s">
        <v>704</v>
      </c>
    </row>
    <row r="2046" spans="1:67" x14ac:dyDescent="0.25">
      <c r="A2046" s="340"/>
      <c r="B2046" s="343"/>
      <c r="C2046" s="360"/>
      <c r="D2046" s="375"/>
      <c r="E2046" s="366"/>
      <c r="F2046" s="49" t="s">
        <v>1091</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98">
        <v>260004</v>
      </c>
      <c r="BL2046" s="192"/>
      <c r="BM2046" s="202"/>
      <c r="BN2046" s="211">
        <v>0</v>
      </c>
      <c r="BO2046" s="202"/>
    </row>
    <row r="2047" spans="1:67" x14ac:dyDescent="0.25">
      <c r="A2047" s="340"/>
      <c r="B2047" s="343"/>
      <c r="C2047" s="360"/>
      <c r="D2047" s="375"/>
      <c r="E2047" s="366"/>
      <c r="F2047" s="49" t="s">
        <v>1092</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98">
        <v>158204</v>
      </c>
      <c r="BL2047" s="192"/>
      <c r="BM2047" s="202">
        <v>6</v>
      </c>
      <c r="BN2047" s="211">
        <v>263776</v>
      </c>
      <c r="BO2047" s="202" t="s">
        <v>920</v>
      </c>
    </row>
    <row r="2048" spans="1:67" x14ac:dyDescent="0.25">
      <c r="A2048" s="340"/>
      <c r="B2048" s="343"/>
      <c r="C2048" s="360"/>
      <c r="D2048" s="375"/>
      <c r="E2048" s="366"/>
      <c r="F2048" s="49" t="s">
        <v>1099</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98">
        <v>1699000</v>
      </c>
      <c r="BL2048" s="192"/>
      <c r="BM2048" s="202">
        <v>14</v>
      </c>
      <c r="BN2048" s="211">
        <v>1616924</v>
      </c>
      <c r="BO2048" s="202"/>
    </row>
    <row r="2049" spans="1:67" x14ac:dyDescent="0.25">
      <c r="A2049" s="340"/>
      <c r="B2049" s="343"/>
      <c r="C2049" s="360"/>
      <c r="D2049" s="375"/>
      <c r="E2049" s="366"/>
      <c r="F2049" s="49" t="s">
        <v>1093</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98">
        <v>100000</v>
      </c>
      <c r="BL2049" s="192"/>
      <c r="BM2049" s="202">
        <v>1</v>
      </c>
      <c r="BN2049" s="211">
        <v>99997</v>
      </c>
      <c r="BO2049" s="202"/>
    </row>
    <row r="2050" spans="1:67" x14ac:dyDescent="0.25">
      <c r="A2050" s="340"/>
      <c r="B2050" s="343"/>
      <c r="C2050" s="360"/>
      <c r="D2050" s="375"/>
      <c r="E2050" s="366"/>
      <c r="F2050" s="49" t="s">
        <v>1143</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98">
        <v>100000</v>
      </c>
      <c r="BL2050" s="192"/>
      <c r="BM2050" s="202">
        <v>1</v>
      </c>
      <c r="BN2050" s="211">
        <v>49959</v>
      </c>
      <c r="BO2050" s="202"/>
    </row>
    <row r="2051" spans="1:67" x14ac:dyDescent="0.25">
      <c r="A2051" s="11"/>
      <c r="B2051" s="16" t="s">
        <v>132</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107"/>
      <c r="AZ2051" s="107"/>
      <c r="BA2051" s="107"/>
      <c r="BB2051" s="107"/>
      <c r="BC2051" s="107"/>
      <c r="BD2051" s="107"/>
      <c r="BE2051" s="107"/>
      <c r="BF2051" s="107"/>
      <c r="BG2051" s="107"/>
      <c r="BH2051" s="107"/>
      <c r="BI2051" s="107"/>
      <c r="BJ2051" s="107"/>
      <c r="BK2051" s="94">
        <f>SUM(BK2045:BK2050)</f>
        <v>2356178</v>
      </c>
      <c r="BL2051" s="193">
        <f>BK2051/E2045</f>
        <v>0.99999986843101019</v>
      </c>
      <c r="BM2051" s="202"/>
      <c r="BN2051" s="211"/>
      <c r="BO2051" s="202"/>
    </row>
    <row r="2052" spans="1:67" x14ac:dyDescent="0.25">
      <c r="A2052" s="339">
        <v>236</v>
      </c>
      <c r="B2052" s="342" t="s">
        <v>1707</v>
      </c>
      <c r="C2052" s="359" t="s">
        <v>1708</v>
      </c>
      <c r="D2052" s="371" t="s">
        <v>1803</v>
      </c>
      <c r="E2052" s="180"/>
      <c r="F2052" s="46" t="s">
        <v>1416</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6"/>
      <c r="AZ2052" s="96"/>
      <c r="BA2052" s="96"/>
      <c r="BB2052" s="96"/>
      <c r="BC2052" s="96"/>
      <c r="BD2052" s="96"/>
      <c r="BE2052" s="96"/>
      <c r="BF2052" s="96"/>
      <c r="BG2052" s="96"/>
      <c r="BH2052" s="96"/>
      <c r="BI2052" s="96"/>
      <c r="BJ2052" s="96"/>
      <c r="BK2052" s="98">
        <f>SUM(G2052:N2052)</f>
        <v>47969</v>
      </c>
      <c r="BL2052" s="192"/>
      <c r="BM2052" s="202"/>
      <c r="BN2052" s="211"/>
      <c r="BO2052" s="202"/>
    </row>
    <row r="2053" spans="1:67" x14ac:dyDescent="0.25">
      <c r="A2053" s="340"/>
      <c r="B2053" s="343"/>
      <c r="C2053" s="360"/>
      <c r="D2053" s="375"/>
      <c r="E2053" s="139"/>
      <c r="F2053" s="46" t="s">
        <v>1091</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6"/>
      <c r="AZ2053" s="96"/>
      <c r="BA2053" s="96"/>
      <c r="BB2053" s="96"/>
      <c r="BC2053" s="96"/>
      <c r="BD2053" s="96"/>
      <c r="BE2053" s="96"/>
      <c r="BF2053" s="96"/>
      <c r="BG2053" s="96"/>
      <c r="BH2053" s="96"/>
      <c r="BI2053" s="96"/>
      <c r="BJ2053" s="96"/>
      <c r="BK2053" s="98">
        <f>SUM(G2053:N2053)</f>
        <v>86358</v>
      </c>
      <c r="BL2053" s="192"/>
      <c r="BM2053" s="202">
        <v>5</v>
      </c>
      <c r="BN2053" s="211">
        <v>75000</v>
      </c>
      <c r="BO2053" s="202" t="s">
        <v>921</v>
      </c>
    </row>
    <row r="2054" spans="1:67" x14ac:dyDescent="0.25">
      <c r="A2054" s="340"/>
      <c r="B2054" s="343"/>
      <c r="C2054" s="360"/>
      <c r="D2054" s="375"/>
      <c r="E2054" s="142">
        <v>1136871</v>
      </c>
      <c r="F2054" s="46" t="s">
        <v>617</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6"/>
      <c r="AZ2054" s="96"/>
      <c r="BA2054" s="96"/>
      <c r="BB2054" s="96"/>
      <c r="BC2054" s="96"/>
      <c r="BD2054" s="96"/>
      <c r="BE2054" s="96"/>
      <c r="BF2054" s="96"/>
      <c r="BG2054" s="96"/>
      <c r="BH2054" s="96"/>
      <c r="BI2054" s="96"/>
      <c r="BJ2054" s="96"/>
      <c r="BK2054" s="98">
        <v>47968</v>
      </c>
      <c r="BL2054" s="192"/>
      <c r="BM2054" s="202"/>
      <c r="BN2054" s="211"/>
      <c r="BO2054" s="202"/>
    </row>
    <row r="2055" spans="1:67" x14ac:dyDescent="0.25">
      <c r="A2055" s="340"/>
      <c r="B2055" s="343"/>
      <c r="C2055" s="360"/>
      <c r="D2055" s="375"/>
      <c r="E2055" s="139"/>
      <c r="F2055" s="46" t="s">
        <v>1099</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6"/>
      <c r="AZ2055" s="96"/>
      <c r="BA2055" s="96"/>
      <c r="BB2055" s="96"/>
      <c r="BC2055" s="96"/>
      <c r="BD2055" s="96"/>
      <c r="BE2055" s="96"/>
      <c r="BF2055" s="96"/>
      <c r="BG2055" s="96"/>
      <c r="BH2055" s="96"/>
      <c r="BI2055" s="96"/>
      <c r="BJ2055" s="96"/>
      <c r="BK2055" s="98">
        <f>SUM(G2055:N2055)</f>
        <v>719631</v>
      </c>
      <c r="BL2055" s="192"/>
      <c r="BM2055" s="202">
        <v>7</v>
      </c>
      <c r="BN2055" s="211">
        <v>699537</v>
      </c>
      <c r="BO2055" s="202"/>
    </row>
    <row r="2056" spans="1:67" x14ac:dyDescent="0.25">
      <c r="A2056" s="340"/>
      <c r="B2056" s="343"/>
      <c r="C2056" s="360"/>
      <c r="D2056" s="375"/>
      <c r="E2056" s="139"/>
      <c r="F2056" s="46" t="s">
        <v>1093</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6"/>
      <c r="AZ2056" s="96"/>
      <c r="BA2056" s="96"/>
      <c r="BB2056" s="96"/>
      <c r="BC2056" s="96"/>
      <c r="BD2056" s="96"/>
      <c r="BE2056" s="96"/>
      <c r="BF2056" s="96"/>
      <c r="BG2056" s="96"/>
      <c r="BH2056" s="96"/>
      <c r="BI2056" s="96"/>
      <c r="BJ2056" s="96"/>
      <c r="BK2056" s="98">
        <f>SUM(G2056:N2056)</f>
        <v>76761</v>
      </c>
      <c r="BL2056" s="192"/>
      <c r="BM2056" s="202">
        <v>1</v>
      </c>
      <c r="BN2056" s="211">
        <v>29917</v>
      </c>
      <c r="BO2056" s="202"/>
    </row>
    <row r="2057" spans="1:67" x14ac:dyDescent="0.25">
      <c r="A2057" s="341"/>
      <c r="B2057" s="344"/>
      <c r="C2057" s="361"/>
      <c r="D2057" s="376"/>
      <c r="E2057" s="17"/>
      <c r="F2057" s="46" t="s">
        <v>1148</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6"/>
      <c r="AZ2057" s="96"/>
      <c r="BA2057" s="96"/>
      <c r="BB2057" s="96"/>
      <c r="BC2057" s="96"/>
      <c r="BD2057" s="96"/>
      <c r="BE2057" s="96"/>
      <c r="BF2057" s="96"/>
      <c r="BG2057" s="96"/>
      <c r="BH2057" s="96"/>
      <c r="BI2057" s="96"/>
      <c r="BJ2057" s="96"/>
      <c r="BK2057" s="98">
        <f>SUM(G2057:N2057)</f>
        <v>158157</v>
      </c>
      <c r="BL2057" s="192"/>
      <c r="BM2057" s="202">
        <v>2</v>
      </c>
      <c r="BN2057" s="211">
        <v>110935</v>
      </c>
      <c r="BO2057" s="202"/>
    </row>
    <row r="2058" spans="1:67" x14ac:dyDescent="0.25">
      <c r="A2058" s="69"/>
      <c r="B2058" s="23" t="s">
        <v>132</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107"/>
      <c r="AZ2058" s="107"/>
      <c r="BA2058" s="107"/>
      <c r="BB2058" s="107"/>
      <c r="BC2058" s="107"/>
      <c r="BD2058" s="107"/>
      <c r="BE2058" s="107"/>
      <c r="BF2058" s="107"/>
      <c r="BG2058" s="107"/>
      <c r="BH2058" s="107"/>
      <c r="BI2058" s="107"/>
      <c r="BJ2058" s="107"/>
      <c r="BK2058" s="94">
        <f>SUM(BK2052:BK2057)</f>
        <v>1136844</v>
      </c>
      <c r="BL2058" s="193">
        <f>BK2058/E2054</f>
        <v>0.99997625060363049</v>
      </c>
      <c r="BM2058" s="202"/>
      <c r="BN2058" s="211"/>
      <c r="BO2058" s="202"/>
    </row>
    <row r="2059" spans="1:67" x14ac:dyDescent="0.25">
      <c r="A2059" s="339">
        <v>237</v>
      </c>
      <c r="B2059" s="342" t="s">
        <v>1709</v>
      </c>
      <c r="C2059" s="359" t="s">
        <v>1706</v>
      </c>
      <c r="D2059" s="371" t="s">
        <v>1804</v>
      </c>
      <c r="E2059" s="365">
        <v>1441286.31</v>
      </c>
      <c r="F2059" s="7" t="s">
        <v>1099</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6"/>
      <c r="AZ2059" s="96"/>
      <c r="BA2059" s="96"/>
      <c r="BB2059" s="96"/>
      <c r="BC2059" s="96"/>
      <c r="BD2059" s="96"/>
      <c r="BE2059" s="96"/>
      <c r="BF2059" s="96"/>
      <c r="BG2059" s="96"/>
      <c r="BH2059" s="96"/>
      <c r="BI2059" s="96"/>
      <c r="BJ2059" s="96"/>
      <c r="BK2059" s="98">
        <f>SUM(G2059:N2059)</f>
        <v>100000</v>
      </c>
      <c r="BL2059" s="192"/>
      <c r="BM2059" s="202"/>
      <c r="BN2059" s="211">
        <v>0</v>
      </c>
      <c r="BO2059" s="202"/>
    </row>
    <row r="2060" spans="1:67" x14ac:dyDescent="0.25">
      <c r="A2060" s="340"/>
      <c r="B2060" s="343"/>
      <c r="C2060" s="360"/>
      <c r="D2060" s="360"/>
      <c r="E2060" s="366"/>
      <c r="F2060" s="7" t="s">
        <v>1093</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6"/>
      <c r="AZ2060" s="96"/>
      <c r="BA2060" s="96"/>
      <c r="BB2060" s="96"/>
      <c r="BC2060" s="96"/>
      <c r="BD2060" s="96"/>
      <c r="BE2060" s="96"/>
      <c r="BF2060" s="96"/>
      <c r="BG2060" s="96"/>
      <c r="BH2060" s="96"/>
      <c r="BI2060" s="96"/>
      <c r="BJ2060" s="96"/>
      <c r="BK2060" s="98">
        <f>SUM(G2060:N2060)</f>
        <v>682500</v>
      </c>
      <c r="BL2060" s="192"/>
      <c r="BM2060" s="202">
        <v>7</v>
      </c>
      <c r="BN2060" s="211">
        <v>682498</v>
      </c>
      <c r="BO2060" s="324" t="s">
        <v>854</v>
      </c>
    </row>
    <row r="2061" spans="1:67" x14ac:dyDescent="0.25">
      <c r="A2061" s="340"/>
      <c r="B2061" s="343"/>
      <c r="C2061" s="360"/>
      <c r="D2061" s="360"/>
      <c r="E2061" s="366"/>
      <c r="F2061" s="7" t="s">
        <v>1143</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6"/>
      <c r="AZ2061" s="96"/>
      <c r="BA2061" s="96"/>
      <c r="BB2061" s="96"/>
      <c r="BC2061" s="96"/>
      <c r="BD2061" s="96"/>
      <c r="BE2061" s="96"/>
      <c r="BF2061" s="96"/>
      <c r="BG2061" s="96"/>
      <c r="BH2061" s="96"/>
      <c r="BI2061" s="96"/>
      <c r="BJ2061" s="96"/>
      <c r="BK2061" s="98">
        <f>SUM(G2061:N2061)</f>
        <v>40000</v>
      </c>
      <c r="BL2061" s="192"/>
      <c r="BM2061" s="202"/>
      <c r="BN2061" s="211">
        <v>0</v>
      </c>
      <c r="BO2061" s="325"/>
    </row>
    <row r="2062" spans="1:67" x14ac:dyDescent="0.25">
      <c r="A2062" s="340"/>
      <c r="B2062" s="343"/>
      <c r="C2062" s="360"/>
      <c r="D2062" s="360"/>
      <c r="E2062" s="366"/>
      <c r="F2062" s="7" t="s">
        <v>1113</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6"/>
      <c r="AZ2062" s="96"/>
      <c r="BA2062" s="96"/>
      <c r="BB2062" s="96"/>
      <c r="BC2062" s="96"/>
      <c r="BD2062" s="96"/>
      <c r="BE2062" s="96"/>
      <c r="BF2062" s="96"/>
      <c r="BG2062" s="96"/>
      <c r="BH2062" s="96"/>
      <c r="BI2062" s="96"/>
      <c r="BJ2062" s="96"/>
      <c r="BK2062" s="98">
        <v>64654</v>
      </c>
      <c r="BL2062" s="192"/>
      <c r="BM2062" s="202"/>
      <c r="BN2062" s="211">
        <v>0</v>
      </c>
      <c r="BO2062" s="325"/>
    </row>
    <row r="2063" spans="1:67" x14ac:dyDescent="0.25">
      <c r="A2063" s="340"/>
      <c r="B2063" s="343"/>
      <c r="C2063" s="360"/>
      <c r="D2063" s="360"/>
      <c r="E2063" s="366"/>
      <c r="F2063" s="7" t="s">
        <v>1149</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6"/>
      <c r="AZ2063" s="96"/>
      <c r="BA2063" s="96"/>
      <c r="BB2063" s="96"/>
      <c r="BC2063" s="96"/>
      <c r="BD2063" s="96"/>
      <c r="BE2063" s="96"/>
      <c r="BF2063" s="96"/>
      <c r="BG2063" s="96"/>
      <c r="BH2063" s="96"/>
      <c r="BI2063" s="96"/>
      <c r="BJ2063" s="96"/>
      <c r="BK2063" s="98">
        <v>120000</v>
      </c>
      <c r="BL2063" s="192"/>
      <c r="BM2063" s="202">
        <v>3</v>
      </c>
      <c r="BN2063" s="211">
        <v>90000</v>
      </c>
      <c r="BO2063" s="325"/>
    </row>
    <row r="2064" spans="1:67" x14ac:dyDescent="0.25">
      <c r="A2064" s="340"/>
      <c r="B2064" s="343"/>
      <c r="C2064" s="360"/>
      <c r="D2064" s="360"/>
      <c r="E2064" s="366"/>
      <c r="F2064" s="7" t="s">
        <v>1092</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6"/>
      <c r="AZ2064" s="96"/>
      <c r="BA2064" s="96"/>
      <c r="BB2064" s="96"/>
      <c r="BC2064" s="96"/>
      <c r="BD2064" s="96"/>
      <c r="BE2064" s="96"/>
      <c r="BF2064" s="96"/>
      <c r="BG2064" s="96"/>
      <c r="BH2064" s="96"/>
      <c r="BI2064" s="96"/>
      <c r="BJ2064" s="96"/>
      <c r="BK2064" s="98">
        <v>223700</v>
      </c>
      <c r="BL2064" s="192"/>
      <c r="BM2064" s="202"/>
      <c r="BN2064" s="211">
        <v>0</v>
      </c>
      <c r="BO2064" s="325"/>
    </row>
    <row r="2065" spans="1:67" x14ac:dyDescent="0.25">
      <c r="A2065" s="340"/>
      <c r="B2065" s="343"/>
      <c r="C2065" s="360"/>
      <c r="D2065" s="360"/>
      <c r="E2065" s="366"/>
      <c r="F2065" s="7" t="s">
        <v>1241</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6"/>
      <c r="AZ2065" s="96"/>
      <c r="BA2065" s="96"/>
      <c r="BB2065" s="96"/>
      <c r="BC2065" s="96"/>
      <c r="BD2065" s="96"/>
      <c r="BE2065" s="96"/>
      <c r="BF2065" s="96"/>
      <c r="BG2065" s="96"/>
      <c r="BH2065" s="96"/>
      <c r="BI2065" s="96"/>
      <c r="BJ2065" s="96"/>
      <c r="BK2065" s="98">
        <v>90432</v>
      </c>
      <c r="BL2065" s="192"/>
      <c r="BM2065" s="202"/>
      <c r="BN2065" s="211">
        <v>0</v>
      </c>
      <c r="BO2065" s="325"/>
    </row>
    <row r="2066" spans="1:67" x14ac:dyDescent="0.25">
      <c r="A2066" s="340"/>
      <c r="B2066" s="343"/>
      <c r="C2066" s="360"/>
      <c r="D2066" s="360"/>
      <c r="E2066" s="366"/>
      <c r="F2066" s="7" t="s">
        <v>1121</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6"/>
      <c r="AZ2066" s="96"/>
      <c r="BA2066" s="96"/>
      <c r="BB2066" s="96"/>
      <c r="BC2066" s="96"/>
      <c r="BD2066" s="96"/>
      <c r="BE2066" s="96"/>
      <c r="BF2066" s="96"/>
      <c r="BG2066" s="96"/>
      <c r="BH2066" s="96"/>
      <c r="BI2066" s="96"/>
      <c r="BJ2066" s="96"/>
      <c r="BK2066" s="98">
        <v>100000</v>
      </c>
      <c r="BL2066" s="192"/>
      <c r="BM2066" s="202"/>
      <c r="BN2066" s="211">
        <v>0</v>
      </c>
      <c r="BO2066" s="325"/>
    </row>
    <row r="2067" spans="1:67" x14ac:dyDescent="0.25">
      <c r="A2067" s="341"/>
      <c r="B2067" s="344"/>
      <c r="C2067" s="361"/>
      <c r="D2067" s="361"/>
      <c r="E2067" s="367"/>
      <c r="F2067" s="7" t="s">
        <v>1710</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6"/>
      <c r="AZ2067" s="96"/>
      <c r="BA2067" s="96"/>
      <c r="BB2067" s="96"/>
      <c r="BC2067" s="96"/>
      <c r="BD2067" s="96"/>
      <c r="BE2067" s="96"/>
      <c r="BF2067" s="96"/>
      <c r="BG2067" s="96"/>
      <c r="BH2067" s="96"/>
      <c r="BI2067" s="96"/>
      <c r="BJ2067" s="96"/>
      <c r="BK2067" s="98">
        <v>20000</v>
      </c>
      <c r="BL2067" s="192"/>
      <c r="BM2067" s="202"/>
      <c r="BN2067" s="211">
        <v>0</v>
      </c>
      <c r="BO2067" s="326"/>
    </row>
    <row r="2068" spans="1:67" x14ac:dyDescent="0.25">
      <c r="A2068" s="69"/>
      <c r="B2068" s="23" t="s">
        <v>132</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107"/>
      <c r="AZ2068" s="107"/>
      <c r="BA2068" s="107"/>
      <c r="BB2068" s="107"/>
      <c r="BC2068" s="107"/>
      <c r="BD2068" s="107"/>
      <c r="BE2068" s="107"/>
      <c r="BF2068" s="107"/>
      <c r="BG2068" s="107"/>
      <c r="BH2068" s="107"/>
      <c r="BI2068" s="107"/>
      <c r="BJ2068" s="107"/>
      <c r="BK2068" s="94">
        <f>SUM(BK2059:BK2067)</f>
        <v>1441286</v>
      </c>
      <c r="BL2068" s="193">
        <f>BK2068/E2059</f>
        <v>0.99999978491435193</v>
      </c>
      <c r="BM2068" s="202"/>
      <c r="BN2068" s="211"/>
      <c r="BO2068" s="202"/>
    </row>
    <row r="2069" spans="1:67" x14ac:dyDescent="0.25">
      <c r="A2069" s="339">
        <v>238</v>
      </c>
      <c r="B2069" s="342" t="s">
        <v>1711</v>
      </c>
      <c r="C2069" s="359" t="s">
        <v>1704</v>
      </c>
      <c r="D2069" s="371" t="s">
        <v>1864</v>
      </c>
      <c r="E2069" s="365">
        <v>1842016.31</v>
      </c>
      <c r="F2069" s="7" t="s">
        <v>1099</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6"/>
      <c r="AZ2069" s="96"/>
      <c r="BA2069" s="96"/>
      <c r="BB2069" s="96"/>
      <c r="BC2069" s="96"/>
      <c r="BD2069" s="96"/>
      <c r="BE2069" s="96"/>
      <c r="BF2069" s="96"/>
      <c r="BG2069" s="96"/>
      <c r="BH2069" s="96"/>
      <c r="BI2069" s="96"/>
      <c r="BJ2069" s="96"/>
      <c r="BK2069" s="98">
        <v>60000</v>
      </c>
      <c r="BL2069" s="192"/>
      <c r="BM2069" s="202">
        <v>15</v>
      </c>
      <c r="BN2069" s="211">
        <v>1048830</v>
      </c>
      <c r="BO2069" s="202"/>
    </row>
    <row r="2070" spans="1:67" x14ac:dyDescent="0.25">
      <c r="A2070" s="340"/>
      <c r="B2070" s="343"/>
      <c r="C2070" s="360"/>
      <c r="D2070" s="375"/>
      <c r="E2070" s="366"/>
      <c r="F2070" s="7" t="s">
        <v>1093</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6"/>
      <c r="AZ2070" s="96"/>
      <c r="BA2070" s="96"/>
      <c r="BB2070" s="96"/>
      <c r="BC2070" s="96"/>
      <c r="BD2070" s="96"/>
      <c r="BE2070" s="96"/>
      <c r="BF2070" s="96"/>
      <c r="BG2070" s="96"/>
      <c r="BH2070" s="96"/>
      <c r="BI2070" s="96"/>
      <c r="BJ2070" s="96"/>
      <c r="BK2070" s="98">
        <v>1050000</v>
      </c>
      <c r="BL2070" s="192"/>
      <c r="BM2070" s="202">
        <v>2</v>
      </c>
      <c r="BN2070" s="211">
        <v>60000</v>
      </c>
      <c r="BO2070" s="202"/>
    </row>
    <row r="2071" spans="1:67" x14ac:dyDescent="0.25">
      <c r="A2071" s="340"/>
      <c r="B2071" s="343"/>
      <c r="C2071" s="360"/>
      <c r="D2071" s="375"/>
      <c r="E2071" s="366"/>
      <c r="F2071" s="7" t="s">
        <v>1143</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6"/>
      <c r="AZ2071" s="96"/>
      <c r="BA2071" s="96"/>
      <c r="BB2071" s="96"/>
      <c r="BC2071" s="96"/>
      <c r="BD2071" s="96"/>
      <c r="BE2071" s="96"/>
      <c r="BF2071" s="96"/>
      <c r="BG2071" s="96"/>
      <c r="BH2071" s="96"/>
      <c r="BI2071" s="96"/>
      <c r="BJ2071" s="96"/>
      <c r="BK2071" s="98">
        <v>60000</v>
      </c>
      <c r="BL2071" s="192"/>
      <c r="BM2071" s="202"/>
      <c r="BN2071" s="211">
        <v>0</v>
      </c>
      <c r="BO2071" s="202"/>
    </row>
    <row r="2072" spans="1:67" x14ac:dyDescent="0.25">
      <c r="A2072" s="340"/>
      <c r="B2072" s="343"/>
      <c r="C2072" s="360"/>
      <c r="D2072" s="375"/>
      <c r="E2072" s="366"/>
      <c r="F2072" s="7" t="s">
        <v>1113</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6"/>
      <c r="AZ2072" s="96"/>
      <c r="BA2072" s="96"/>
      <c r="BB2072" s="96"/>
      <c r="BC2072" s="96"/>
      <c r="BD2072" s="96"/>
      <c r="BE2072" s="96"/>
      <c r="BF2072" s="96"/>
      <c r="BG2072" s="96"/>
      <c r="BH2072" s="96"/>
      <c r="BI2072" s="96"/>
      <c r="BJ2072" s="96"/>
      <c r="BK2072" s="98">
        <v>67004</v>
      </c>
      <c r="BL2072" s="192"/>
      <c r="BM2072" s="202">
        <v>4</v>
      </c>
      <c r="BN2072" s="211">
        <v>120000</v>
      </c>
      <c r="BO2072" s="202"/>
    </row>
    <row r="2073" spans="1:67" x14ac:dyDescent="0.25">
      <c r="A2073" s="340"/>
      <c r="B2073" s="343"/>
      <c r="C2073" s="360"/>
      <c r="D2073" s="375"/>
      <c r="E2073" s="366"/>
      <c r="F2073" s="7" t="s">
        <v>1149</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6"/>
      <c r="AZ2073" s="96"/>
      <c r="BA2073" s="96"/>
      <c r="BB2073" s="96"/>
      <c r="BC2073" s="96"/>
      <c r="BD2073" s="96"/>
      <c r="BE2073" s="96"/>
      <c r="BF2073" s="96"/>
      <c r="BG2073" s="96"/>
      <c r="BH2073" s="96"/>
      <c r="BI2073" s="96"/>
      <c r="BJ2073" s="96"/>
      <c r="BK2073" s="98">
        <v>160000</v>
      </c>
      <c r="BL2073" s="192"/>
      <c r="BM2073" s="202"/>
      <c r="BN2073" s="211">
        <v>0</v>
      </c>
      <c r="BO2073" s="202"/>
    </row>
    <row r="2074" spans="1:67" x14ac:dyDescent="0.25">
      <c r="A2074" s="340"/>
      <c r="B2074" s="343"/>
      <c r="C2074" s="360"/>
      <c r="D2074" s="375"/>
      <c r="E2074" s="366"/>
      <c r="F2074" s="7" t="s">
        <v>1092</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6"/>
      <c r="AZ2074" s="96"/>
      <c r="BA2074" s="96"/>
      <c r="BB2074" s="96"/>
      <c r="BC2074" s="96"/>
      <c r="BD2074" s="96"/>
      <c r="BE2074" s="96"/>
      <c r="BF2074" s="96"/>
      <c r="BG2074" s="96"/>
      <c r="BH2074" s="96"/>
      <c r="BI2074" s="96"/>
      <c r="BJ2074" s="96"/>
      <c r="BK2074" s="98">
        <v>245724</v>
      </c>
      <c r="BL2074" s="192"/>
      <c r="BM2074" s="202"/>
      <c r="BN2074" s="211">
        <v>0</v>
      </c>
      <c r="BO2074" s="202"/>
    </row>
    <row r="2075" spans="1:67" x14ac:dyDescent="0.25">
      <c r="A2075" s="340"/>
      <c r="B2075" s="343"/>
      <c r="C2075" s="360"/>
      <c r="D2075" s="375"/>
      <c r="E2075" s="366"/>
      <c r="F2075" s="7" t="s">
        <v>1241</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6"/>
      <c r="AZ2075" s="96"/>
      <c r="BA2075" s="96"/>
      <c r="BB2075" s="96"/>
      <c r="BC2075" s="96"/>
      <c r="BD2075" s="96"/>
      <c r="BE2075" s="96"/>
      <c r="BF2075" s="96"/>
      <c r="BG2075" s="96"/>
      <c r="BH2075" s="96"/>
      <c r="BI2075" s="96"/>
      <c r="BJ2075" s="96"/>
      <c r="BK2075" s="98">
        <v>79288</v>
      </c>
      <c r="BL2075" s="192"/>
      <c r="BM2075" s="202"/>
      <c r="BN2075" s="211">
        <v>0</v>
      </c>
      <c r="BO2075" s="202"/>
    </row>
    <row r="2076" spans="1:67" x14ac:dyDescent="0.25">
      <c r="A2076" s="340"/>
      <c r="B2076" s="343"/>
      <c r="C2076" s="360"/>
      <c r="D2076" s="375"/>
      <c r="E2076" s="366"/>
      <c r="F2076" s="7" t="s">
        <v>1121</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6"/>
      <c r="AZ2076" s="96"/>
      <c r="BA2076" s="96"/>
      <c r="BB2076" s="96"/>
      <c r="BC2076" s="96"/>
      <c r="BD2076" s="96"/>
      <c r="BE2076" s="96"/>
      <c r="BF2076" s="96"/>
      <c r="BG2076" s="96"/>
      <c r="BH2076" s="96"/>
      <c r="BI2076" s="96"/>
      <c r="BJ2076" s="96"/>
      <c r="BK2076" s="98">
        <v>100000</v>
      </c>
      <c r="BL2076" s="192"/>
      <c r="BM2076" s="202"/>
      <c r="BN2076" s="211">
        <v>0</v>
      </c>
      <c r="BO2076" s="202"/>
    </row>
    <row r="2077" spans="1:67" x14ac:dyDescent="0.25">
      <c r="A2077" s="341"/>
      <c r="B2077" s="344"/>
      <c r="C2077" s="361"/>
      <c r="D2077" s="376"/>
      <c r="E2077" s="367"/>
      <c r="F2077" s="7" t="s">
        <v>1710</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6"/>
      <c r="AZ2077" s="96"/>
      <c r="BA2077" s="96"/>
      <c r="BB2077" s="96"/>
      <c r="BC2077" s="96"/>
      <c r="BD2077" s="96"/>
      <c r="BE2077" s="96"/>
      <c r="BF2077" s="96"/>
      <c r="BG2077" s="96"/>
      <c r="BH2077" s="96"/>
      <c r="BI2077" s="96"/>
      <c r="BJ2077" s="96"/>
      <c r="BK2077" s="98">
        <v>20000</v>
      </c>
      <c r="BL2077" s="192"/>
      <c r="BM2077" s="202"/>
      <c r="BN2077" s="211"/>
      <c r="BO2077" s="202"/>
    </row>
    <row r="2078" spans="1:67" x14ac:dyDescent="0.25">
      <c r="A2078" s="69"/>
      <c r="B2078" s="23" t="s">
        <v>132</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107"/>
      <c r="AZ2078" s="107"/>
      <c r="BA2078" s="107"/>
      <c r="BB2078" s="107"/>
      <c r="BC2078" s="107"/>
      <c r="BD2078" s="107"/>
      <c r="BE2078" s="107"/>
      <c r="BF2078" s="107"/>
      <c r="BG2078" s="107"/>
      <c r="BH2078" s="107"/>
      <c r="BI2078" s="107"/>
      <c r="BJ2078" s="107"/>
      <c r="BK2078" s="94">
        <f>SUM(BK2069:BK2077)</f>
        <v>1842016</v>
      </c>
      <c r="BL2078" s="193">
        <f>BK2078/E2069</f>
        <v>0.99999983170615891</v>
      </c>
      <c r="BM2078" s="202"/>
      <c r="BN2078" s="211"/>
      <c r="BO2078" s="202"/>
    </row>
    <row r="2079" spans="1:67" x14ac:dyDescent="0.25">
      <c r="A2079" s="339">
        <v>239</v>
      </c>
      <c r="B2079" s="342" t="s">
        <v>1716</v>
      </c>
      <c r="C2079" s="359" t="s">
        <v>1708</v>
      </c>
      <c r="D2079" s="371" t="s">
        <v>671</v>
      </c>
      <c r="E2079" s="365">
        <v>1704575.4500000002</v>
      </c>
      <c r="F2079" s="7" t="s">
        <v>1637</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6"/>
      <c r="AZ2079" s="96"/>
      <c r="BA2079" s="96"/>
      <c r="BB2079" s="96"/>
      <c r="BC2079" s="96"/>
      <c r="BD2079" s="96"/>
      <c r="BE2079" s="96"/>
      <c r="BF2079" s="96"/>
      <c r="BG2079" s="96"/>
      <c r="BH2079" s="96"/>
      <c r="BI2079" s="96"/>
      <c r="BJ2079" s="96"/>
      <c r="BK2079" s="98">
        <v>29366</v>
      </c>
      <c r="BL2079" s="192"/>
      <c r="BM2079" s="202"/>
      <c r="BN2079" s="211"/>
      <c r="BO2079" s="202"/>
    </row>
    <row r="2080" spans="1:67" x14ac:dyDescent="0.25">
      <c r="A2080" s="340"/>
      <c r="B2080" s="343"/>
      <c r="C2080" s="360"/>
      <c r="D2080" s="414"/>
      <c r="E2080" s="366"/>
      <c r="F2080" s="7" t="s">
        <v>1712</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6"/>
      <c r="AZ2080" s="96"/>
      <c r="BA2080" s="96"/>
      <c r="BB2080" s="96"/>
      <c r="BC2080" s="96"/>
      <c r="BD2080" s="96"/>
      <c r="BE2080" s="96"/>
      <c r="BF2080" s="96"/>
      <c r="BG2080" s="96"/>
      <c r="BH2080" s="96"/>
      <c r="BI2080" s="96"/>
      <c r="BJ2080" s="96"/>
      <c r="BK2080" s="98">
        <v>139486</v>
      </c>
      <c r="BL2080" s="192"/>
      <c r="BM2080" s="202"/>
      <c r="BN2080" s="211"/>
      <c r="BO2080" s="202"/>
    </row>
    <row r="2081" spans="1:67" x14ac:dyDescent="0.25">
      <c r="A2081" s="340"/>
      <c r="B2081" s="343"/>
      <c r="C2081" s="360"/>
      <c r="D2081" s="414"/>
      <c r="E2081" s="366"/>
      <c r="F2081" s="7" t="s">
        <v>1713</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6"/>
      <c r="AZ2081" s="96"/>
      <c r="BA2081" s="96"/>
      <c r="BB2081" s="96"/>
      <c r="BC2081" s="96"/>
      <c r="BD2081" s="96"/>
      <c r="BE2081" s="96"/>
      <c r="BF2081" s="96"/>
      <c r="BG2081" s="96"/>
      <c r="BH2081" s="96"/>
      <c r="BI2081" s="96"/>
      <c r="BJ2081" s="96"/>
      <c r="BK2081" s="98">
        <v>29366</v>
      </c>
      <c r="BL2081" s="192"/>
      <c r="BM2081" s="202"/>
      <c r="BN2081" s="211"/>
      <c r="BO2081" s="202"/>
    </row>
    <row r="2082" spans="1:67" x14ac:dyDescent="0.25">
      <c r="A2082" s="340"/>
      <c r="B2082" s="343"/>
      <c r="C2082" s="360"/>
      <c r="D2082" s="414"/>
      <c r="E2082" s="366"/>
      <c r="F2082" s="7" t="s">
        <v>1714</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6"/>
      <c r="AZ2082" s="96"/>
      <c r="BA2082" s="96"/>
      <c r="BB2082" s="96"/>
      <c r="BC2082" s="96"/>
      <c r="BD2082" s="96"/>
      <c r="BE2082" s="96"/>
      <c r="BF2082" s="96"/>
      <c r="BG2082" s="96"/>
      <c r="BH2082" s="96"/>
      <c r="BI2082" s="96"/>
      <c r="BJ2082" s="96"/>
      <c r="BK2082" s="98">
        <v>146828</v>
      </c>
      <c r="BL2082" s="192"/>
      <c r="BM2082" s="202"/>
      <c r="BN2082" s="211"/>
      <c r="BO2082" s="202"/>
    </row>
    <row r="2083" spans="1:67" x14ac:dyDescent="0.25">
      <c r="A2083" s="340"/>
      <c r="B2083" s="343"/>
      <c r="C2083" s="360"/>
      <c r="D2083" s="414"/>
      <c r="E2083" s="366"/>
      <c r="F2083" s="7" t="s">
        <v>1715</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6"/>
      <c r="AZ2083" s="96"/>
      <c r="BA2083" s="96"/>
      <c r="BB2083" s="96"/>
      <c r="BC2083" s="96"/>
      <c r="BD2083" s="96"/>
      <c r="BE2083" s="96"/>
      <c r="BF2083" s="96"/>
      <c r="BG2083" s="96"/>
      <c r="BH2083" s="96"/>
      <c r="BI2083" s="96"/>
      <c r="BJ2083" s="96"/>
      <c r="BK2083" s="98">
        <v>192249</v>
      </c>
      <c r="BL2083" s="192"/>
      <c r="BM2083" s="202">
        <v>2</v>
      </c>
      <c r="BN2083" s="211">
        <v>173997.4</v>
      </c>
      <c r="BO2083" s="202" t="s">
        <v>102</v>
      </c>
    </row>
    <row r="2084" spans="1:67" x14ac:dyDescent="0.25">
      <c r="A2084" s="340"/>
      <c r="B2084" s="343"/>
      <c r="C2084" s="360"/>
      <c r="D2084" s="414"/>
      <c r="E2084" s="366"/>
      <c r="F2084" s="7" t="s">
        <v>1167</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6"/>
      <c r="AZ2084" s="96"/>
      <c r="BA2084" s="96"/>
      <c r="BB2084" s="96"/>
      <c r="BC2084" s="96"/>
      <c r="BD2084" s="96"/>
      <c r="BE2084" s="96"/>
      <c r="BF2084" s="96"/>
      <c r="BG2084" s="96"/>
      <c r="BH2084" s="96"/>
      <c r="BI2084" s="96"/>
      <c r="BJ2084" s="96"/>
      <c r="BK2084" s="98">
        <v>829577</v>
      </c>
      <c r="BL2084" s="192"/>
      <c r="BM2084" s="202">
        <v>8</v>
      </c>
      <c r="BN2084" s="211">
        <v>724259</v>
      </c>
      <c r="BO2084" s="202"/>
    </row>
    <row r="2085" spans="1:67" x14ac:dyDescent="0.25">
      <c r="A2085" s="340"/>
      <c r="B2085" s="343"/>
      <c r="C2085" s="360"/>
      <c r="D2085" s="414"/>
      <c r="E2085" s="366"/>
      <c r="F2085" s="7" t="s">
        <v>1280</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6"/>
      <c r="AZ2085" s="96"/>
      <c r="BA2085" s="96"/>
      <c r="BB2085" s="96"/>
      <c r="BC2085" s="96"/>
      <c r="BD2085" s="96"/>
      <c r="BE2085" s="96"/>
      <c r="BF2085" s="96"/>
      <c r="BG2085" s="96"/>
      <c r="BH2085" s="96"/>
      <c r="BI2085" s="96"/>
      <c r="BJ2085" s="96"/>
      <c r="BK2085" s="98">
        <v>212900</v>
      </c>
      <c r="BL2085" s="192"/>
      <c r="BM2085" s="202">
        <v>1</v>
      </c>
      <c r="BN2085" s="211">
        <v>199004.34</v>
      </c>
      <c r="BO2085" s="202"/>
    </row>
    <row r="2086" spans="1:67" x14ac:dyDescent="0.25">
      <c r="A2086" s="340"/>
      <c r="B2086" s="343"/>
      <c r="C2086" s="360"/>
      <c r="D2086" s="414"/>
      <c r="E2086" s="366"/>
      <c r="F2086" s="7" t="s">
        <v>1121</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6"/>
      <c r="AZ2086" s="96"/>
      <c r="BA2086" s="96"/>
      <c r="BB2086" s="96"/>
      <c r="BC2086" s="96"/>
      <c r="BD2086" s="96"/>
      <c r="BE2086" s="96"/>
      <c r="BF2086" s="96"/>
      <c r="BG2086" s="96"/>
      <c r="BH2086" s="96"/>
      <c r="BI2086" s="96"/>
      <c r="BJ2086" s="96"/>
      <c r="BK2086" s="98">
        <v>44048</v>
      </c>
      <c r="BL2086" s="192"/>
      <c r="BM2086" s="202">
        <v>1</v>
      </c>
      <c r="BN2086" s="211">
        <v>15177</v>
      </c>
      <c r="BO2086" s="202" t="s">
        <v>103</v>
      </c>
    </row>
    <row r="2087" spans="1:67" x14ac:dyDescent="0.25">
      <c r="A2087" s="340"/>
      <c r="B2087" s="343"/>
      <c r="C2087" s="360"/>
      <c r="D2087" s="414"/>
      <c r="E2087" s="366"/>
      <c r="F2087" s="7" t="s">
        <v>1717</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6"/>
      <c r="AZ2087" s="96"/>
      <c r="BA2087" s="96"/>
      <c r="BB2087" s="96"/>
      <c r="BC2087" s="96"/>
      <c r="BD2087" s="96"/>
      <c r="BE2087" s="96"/>
      <c r="BF2087" s="96"/>
      <c r="BG2087" s="96"/>
      <c r="BH2087" s="96"/>
      <c r="BI2087" s="96"/>
      <c r="BJ2087" s="96"/>
      <c r="BK2087" s="98">
        <v>29366</v>
      </c>
      <c r="BL2087" s="192"/>
      <c r="BM2087" s="202">
        <v>2</v>
      </c>
      <c r="BN2087" s="211">
        <v>29000</v>
      </c>
      <c r="BO2087" s="202"/>
    </row>
    <row r="2088" spans="1:67" x14ac:dyDescent="0.25">
      <c r="A2088" s="340"/>
      <c r="B2088" s="343"/>
      <c r="C2088" s="360"/>
      <c r="D2088" s="414"/>
      <c r="E2088" s="366"/>
      <c r="F2088" s="7" t="s">
        <v>1718</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6"/>
      <c r="AZ2088" s="96"/>
      <c r="BA2088" s="96"/>
      <c r="BB2088" s="96"/>
      <c r="BC2088" s="96"/>
      <c r="BD2088" s="96"/>
      <c r="BE2088" s="96"/>
      <c r="BF2088" s="96"/>
      <c r="BG2088" s="96"/>
      <c r="BH2088" s="96"/>
      <c r="BI2088" s="96"/>
      <c r="BJ2088" s="96"/>
      <c r="BK2088" s="98">
        <v>29366</v>
      </c>
      <c r="BL2088" s="192"/>
      <c r="BM2088" s="202"/>
      <c r="BN2088" s="211"/>
      <c r="BO2088" s="202"/>
    </row>
    <row r="2089" spans="1:67" x14ac:dyDescent="0.25">
      <c r="A2089" s="340"/>
      <c r="B2089" s="343"/>
      <c r="C2089" s="360"/>
      <c r="D2089" s="414"/>
      <c r="E2089" s="366"/>
      <c r="F2089" s="6" t="s">
        <v>1719</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43"/>
      <c r="AZ2089" s="143"/>
      <c r="BA2089" s="143"/>
      <c r="BB2089" s="143"/>
      <c r="BC2089" s="143"/>
      <c r="BD2089" s="143"/>
      <c r="BE2089" s="143"/>
      <c r="BF2089" s="143"/>
      <c r="BG2089" s="143"/>
      <c r="BH2089" s="143"/>
      <c r="BI2089" s="143"/>
      <c r="BJ2089" s="143"/>
      <c r="BK2089" s="114">
        <v>22023.45</v>
      </c>
      <c r="BL2089" s="200"/>
      <c r="BM2089" s="202"/>
      <c r="BN2089" s="211"/>
      <c r="BO2089" s="202"/>
    </row>
    <row r="2090" spans="1:67" x14ac:dyDescent="0.25">
      <c r="A2090" s="69"/>
      <c r="B2090" s="25" t="s">
        <v>132</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16"/>
      <c r="AZ2090" s="116"/>
      <c r="BA2090" s="116"/>
      <c r="BB2090" s="116"/>
      <c r="BC2090" s="116"/>
      <c r="BD2090" s="116"/>
      <c r="BE2090" s="116"/>
      <c r="BF2090" s="116"/>
      <c r="BG2090" s="116"/>
      <c r="BH2090" s="116"/>
      <c r="BI2090" s="116"/>
      <c r="BJ2090" s="116"/>
      <c r="BK2090" s="101">
        <f>SUM(BK2079:BK2089)</f>
        <v>1704575.45</v>
      </c>
      <c r="BL2090" s="201">
        <f>BK2090/E2079</f>
        <v>0.99999999999999989</v>
      </c>
      <c r="BM2090" s="202"/>
      <c r="BN2090" s="211"/>
      <c r="BO2090" s="202"/>
    </row>
    <row r="2091" spans="1:67" ht="15.75" thickBot="1" x14ac:dyDescent="0.3">
      <c r="A2091" s="72"/>
      <c r="B2091" s="73" t="s">
        <v>1720</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23"/>
      <c r="AZ2091" s="123"/>
      <c r="BA2091" s="123"/>
      <c r="BB2091" s="123"/>
      <c r="BC2091" s="123"/>
      <c r="BD2091" s="123"/>
      <c r="BE2091" s="123"/>
      <c r="BF2091" s="123"/>
      <c r="BG2091" s="123"/>
      <c r="BH2091" s="123"/>
      <c r="BI2091" s="123"/>
      <c r="BJ2091" s="123"/>
      <c r="BK2091" s="102">
        <f>BK2090+BK2078+BK2068+BK2058+BK2051+BK2044+BK2037+BK2028+BK2019+BK2013+BK2006+BK1997+BK1984+BK1974+BK1966+BK1956+BK1948+BK1940+BK1929+BK1920+BK1911+BK1904+BK1898+BK1890+BK1881+BK1874+BK1866+BK1858+BK1850+BK1841+BK1833+BK1825+BK1815+BK1809+BK1800+BK1791+BK1781+BK1774+BK1765+BK1757+BK1744+BK1735+BK1726+BK1718+BK1707+BK1698+BK1687+BK1680+BK1670+BK1657+BK1652+BK1643+BK1636+BK1625+BK1617+BK1608+BK1602+BK1592+BK1582+BK1575+BK1568+BK1556+BK1548+BK1539+BK1532+BK1526+BK1516+BK1509+BK1501+BK1494+BK1485+BK1476+BK1467+BK1458+BK1447+BK1435+BK1423+BK1412+BK1404+BK1395+BK1389+BK1384+BK1375+BK1366+BK1356+BK1346+BK1335+BK1330+BK1324+BK1318+BK1312+BK1306+BK1296+BK1287+BK1277+BK1266+BK1258+BK1251+BK1243+BK1237+BK1228+BK1218+BK1210+BK1198+BK1186+BK1177+BK1169+BK1160+BK1150+BK1140+BK1131+BK1121+BK1108+BK1098+BK1088+BK1079+BK1066+BK1055+BK1047+BK1039+BK1032+BK1020+BK1014+BK1004+BK993+BK985+BK971+BK964+BK956+BK950+BK943+BK935+BK927+BK919+BK911+BK904+BK895+BK888+BK882+BK876+BK871+BK860+BK853+BK846+BK840+BK831+BK818+BK811+BK804+BK796+BK788+BK780+BK771+BK762+BK752+BK742+BK733+BK722+BK712+BK706+BK696+BK688+BK680+BK671+BK662+BK656+BK648+BK637+BK627+BK621+BK611+BK601+BK592+BK581+BK572+BK565+BK560+BK547+BK534+BK521+BK512+BK506+BK496+BK488+BK482+BK473+BK466+BK459+BK447+BK438+BK430+BK422+BK413+BK406+BK396+BK385+BK376+BK364+BK356+BK350+BK342+BK333+BK326+BK319+BK312+BK304+BK292+BK285+BK279+BK271+BK264+BK257+BK250+BK244+BK239+BK231+BK221+BK212+BK203+BK189+BK181+BK173+BK163+BK151+BK140+BK131+BK122+BK113+BK101+BK91+BK81+BK71+BK59+BK49+BK43+BK35+BK28+BK21+BK13</f>
        <v>450320375.37000012</v>
      </c>
      <c r="BL2091" s="294"/>
      <c r="BM2091" s="123">
        <f>SUM(BM6:BM2090)</f>
        <v>5353</v>
      </c>
      <c r="BN2091" s="228">
        <f>SUM(BN6:BN2090)</f>
        <v>311084811.40499997</v>
      </c>
      <c r="BO2091" s="202"/>
    </row>
    <row r="2095" spans="1:67" x14ac:dyDescent="0.25">
      <c r="BK2095" s="103"/>
      <c r="BL2095" s="249"/>
    </row>
    <row r="2096" spans="1:67" x14ac:dyDescent="0.25">
      <c r="F2096" s="508"/>
      <c r="G2096" s="508"/>
      <c r="H2096" s="508"/>
      <c r="U2096" s="507"/>
      <c r="V2096" s="507"/>
      <c r="X2096" s="507"/>
      <c r="Y2096" s="507"/>
      <c r="BK2096" s="4"/>
      <c r="BL2096" s="249"/>
      <c r="BN2096" s="306"/>
    </row>
    <row r="2097" spans="5:67" x14ac:dyDescent="0.25">
      <c r="F2097" s="328"/>
      <c r="I2097" s="329"/>
      <c r="J2097" s="329"/>
      <c r="K2097" s="329"/>
      <c r="BK2097" s="4"/>
      <c r="BL2097" s="305"/>
      <c r="BO2097" s="305"/>
    </row>
    <row r="2098" spans="5:67" x14ac:dyDescent="0.25">
      <c r="F2098" s="103"/>
      <c r="G2098" s="103"/>
      <c r="H2098" s="103"/>
      <c r="I2098" s="103"/>
      <c r="BK2098" s="4"/>
      <c r="BL2098"/>
    </row>
    <row r="2100" spans="5:67" x14ac:dyDescent="0.25">
      <c r="F2100" s="328"/>
      <c r="G2100" s="329"/>
    </row>
    <row r="2101" spans="5:67" x14ac:dyDescent="0.25">
      <c r="F2101" s="92"/>
    </row>
    <row r="2104" spans="5:67"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A2104"/>
      <c r="BB2104"/>
      <c r="BC2104"/>
      <c r="BD2104"/>
      <c r="BE2104"/>
      <c r="BF2104"/>
      <c r="BG2104"/>
      <c r="BH2104"/>
      <c r="BI2104"/>
      <c r="BJ2104"/>
      <c r="BK2104"/>
      <c r="BL2104"/>
      <c r="BN2104"/>
    </row>
    <row r="2105" spans="5:67"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A2105"/>
      <c r="BB2105"/>
      <c r="BC2105"/>
      <c r="BD2105"/>
      <c r="BE2105"/>
      <c r="BF2105"/>
      <c r="BG2105"/>
      <c r="BH2105"/>
      <c r="BI2105"/>
      <c r="BJ2105"/>
      <c r="BK2105"/>
      <c r="BL2105"/>
      <c r="BN2105"/>
    </row>
    <row r="2106" spans="5:67"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A2106"/>
      <c r="BB2106"/>
      <c r="BC2106"/>
      <c r="BD2106"/>
      <c r="BE2106"/>
      <c r="BF2106"/>
      <c r="BG2106"/>
      <c r="BH2106"/>
      <c r="BI2106"/>
      <c r="BJ2106"/>
      <c r="BK2106"/>
      <c r="BL2106"/>
      <c r="BN2106"/>
    </row>
    <row r="2107" spans="5:67"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A2107"/>
      <c r="BB2107"/>
      <c r="BC2107"/>
      <c r="BD2107"/>
      <c r="BE2107"/>
      <c r="BF2107"/>
      <c r="BG2107"/>
      <c r="BH2107"/>
      <c r="BI2107"/>
      <c r="BJ2107"/>
      <c r="BK2107"/>
      <c r="BL2107"/>
      <c r="BN2107"/>
    </row>
    <row r="2108" spans="5:67"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N2108"/>
    </row>
    <row r="2109" spans="5:67"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N2109"/>
    </row>
    <row r="2110" spans="5:67"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N2110"/>
    </row>
    <row r="2111" spans="5:67"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A2111"/>
      <c r="BB2111"/>
      <c r="BC2111"/>
      <c r="BD2111"/>
      <c r="BE2111"/>
      <c r="BF2111"/>
      <c r="BG2111"/>
      <c r="BH2111"/>
      <c r="BI2111"/>
      <c r="BJ2111"/>
      <c r="BK2111"/>
      <c r="BL2111"/>
      <c r="BN2111"/>
    </row>
    <row r="2112" spans="5:67"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N2112"/>
    </row>
    <row r="2113" spans="5:66"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N2113"/>
    </row>
    <row r="2114" spans="5:66"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A2114"/>
      <c r="BB2114"/>
      <c r="BC2114"/>
      <c r="BD2114"/>
      <c r="BE2114"/>
      <c r="BF2114"/>
      <c r="BG2114"/>
      <c r="BH2114"/>
      <c r="BI2114"/>
      <c r="BJ2114"/>
      <c r="BK2114"/>
      <c r="BL2114"/>
      <c r="BN2114"/>
    </row>
    <row r="2115" spans="5:66"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A2115"/>
      <c r="BB2115"/>
      <c r="BC2115"/>
      <c r="BD2115"/>
      <c r="BE2115"/>
      <c r="BF2115"/>
      <c r="BG2115"/>
      <c r="BH2115"/>
      <c r="BI2115"/>
      <c r="BJ2115"/>
      <c r="BK2115"/>
      <c r="BL2115"/>
      <c r="BN2115"/>
    </row>
    <row r="2116" spans="5:66"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A2116"/>
      <c r="BB2116"/>
      <c r="BC2116"/>
      <c r="BD2116"/>
      <c r="BE2116"/>
      <c r="BF2116"/>
      <c r="BG2116"/>
      <c r="BH2116"/>
      <c r="BI2116"/>
      <c r="BJ2116"/>
      <c r="BK2116"/>
      <c r="BL2116"/>
      <c r="BN2116"/>
    </row>
    <row r="2117" spans="5:66"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A2117"/>
      <c r="BB2117"/>
      <c r="BC2117"/>
      <c r="BD2117"/>
      <c r="BE2117"/>
      <c r="BF2117"/>
      <c r="BG2117"/>
      <c r="BH2117"/>
      <c r="BI2117"/>
      <c r="BJ2117"/>
      <c r="BK2117"/>
      <c r="BL2117"/>
      <c r="BN2117"/>
    </row>
    <row r="2118" spans="5:66"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A2118"/>
      <c r="BB2118"/>
      <c r="BC2118"/>
      <c r="BD2118"/>
      <c r="BE2118"/>
      <c r="BF2118"/>
      <c r="BG2118"/>
      <c r="BH2118"/>
      <c r="BI2118"/>
      <c r="BJ2118"/>
      <c r="BK2118"/>
      <c r="BL2118"/>
      <c r="BN2118"/>
    </row>
    <row r="2119" spans="5:66"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A2119"/>
      <c r="BB2119"/>
      <c r="BC2119"/>
      <c r="BD2119"/>
      <c r="BE2119"/>
      <c r="BF2119"/>
      <c r="BG2119"/>
      <c r="BH2119"/>
      <c r="BI2119"/>
      <c r="BJ2119"/>
      <c r="BK2119"/>
      <c r="BL2119"/>
      <c r="BN2119"/>
    </row>
    <row r="2120" spans="5:66"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A2120"/>
      <c r="BB2120"/>
      <c r="BC2120"/>
      <c r="BD2120"/>
      <c r="BE2120"/>
      <c r="BF2120"/>
      <c r="BG2120"/>
      <c r="BH2120"/>
      <c r="BI2120"/>
      <c r="BJ2120"/>
      <c r="BK2120"/>
      <c r="BL2120"/>
      <c r="BN2120"/>
    </row>
    <row r="2121" spans="5:66"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A2121"/>
      <c r="BB2121"/>
      <c r="BC2121"/>
      <c r="BD2121"/>
      <c r="BE2121"/>
      <c r="BF2121"/>
      <c r="BG2121"/>
      <c r="BH2121"/>
      <c r="BI2121"/>
      <c r="BJ2121"/>
      <c r="BK2121"/>
      <c r="BL2121"/>
      <c r="BN2121"/>
    </row>
    <row r="2122" spans="5:66"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A2122"/>
      <c r="BB2122"/>
      <c r="BC2122"/>
      <c r="BD2122"/>
      <c r="BE2122"/>
      <c r="BF2122"/>
      <c r="BG2122"/>
      <c r="BH2122"/>
      <c r="BI2122"/>
      <c r="BJ2122"/>
      <c r="BK2122"/>
      <c r="BL2122"/>
      <c r="BN2122"/>
    </row>
    <row r="2123" spans="5:66"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A2123"/>
      <c r="BB2123"/>
      <c r="BC2123"/>
      <c r="BD2123"/>
      <c r="BE2123"/>
      <c r="BF2123"/>
      <c r="BG2123"/>
      <c r="BH2123"/>
      <c r="BI2123"/>
      <c r="BJ2123"/>
      <c r="BK2123"/>
      <c r="BL2123"/>
      <c r="BN2123"/>
    </row>
  </sheetData>
  <mergeCells count="1182">
    <mergeCell ref="A649:A655"/>
    <mergeCell ref="B663:B670"/>
    <mergeCell ref="B707:B709"/>
    <mergeCell ref="A681:A686"/>
    <mergeCell ref="B681:B686"/>
    <mergeCell ref="B812:B817"/>
    <mergeCell ref="B789:B795"/>
    <mergeCell ref="A707:A709"/>
    <mergeCell ref="C847:C851"/>
    <mergeCell ref="B936:B938"/>
    <mergeCell ref="B928:B933"/>
    <mergeCell ref="B763:B770"/>
    <mergeCell ref="C602:C610"/>
    <mergeCell ref="A602:A610"/>
    <mergeCell ref="C628:C636"/>
    <mergeCell ref="A663:A670"/>
    <mergeCell ref="A638:A641"/>
    <mergeCell ref="A657:A661"/>
    <mergeCell ref="A753:A761"/>
    <mergeCell ref="C781:C787"/>
    <mergeCell ref="C905:C910"/>
    <mergeCell ref="C812:C817"/>
    <mergeCell ref="C889:C894"/>
    <mergeCell ref="A672:A679"/>
    <mergeCell ref="B713:B720"/>
    <mergeCell ref="B672:B679"/>
    <mergeCell ref="B697:B700"/>
    <mergeCell ref="B689:B695"/>
    <mergeCell ref="A697:A700"/>
    <mergeCell ref="A612:A620"/>
    <mergeCell ref="B612:B620"/>
    <mergeCell ref="B649:B655"/>
    <mergeCell ref="A1109:A1120"/>
    <mergeCell ref="A1033:A1034"/>
    <mergeCell ref="B972:B976"/>
    <mergeCell ref="A847:A851"/>
    <mergeCell ref="A819:A830"/>
    <mergeCell ref="B1040:B1041"/>
    <mergeCell ref="A805:A810"/>
    <mergeCell ref="A1089:A1097"/>
    <mergeCell ref="A1056:A1064"/>
    <mergeCell ref="A1021:A1031"/>
    <mergeCell ref="A877:A881"/>
    <mergeCell ref="A994:A999"/>
    <mergeCell ref="A1040:A1041"/>
    <mergeCell ref="A1067:A1078"/>
    <mergeCell ref="A896:A902"/>
    <mergeCell ref="A883:A887"/>
    <mergeCell ref="A713:A720"/>
    <mergeCell ref="B944:B947"/>
    <mergeCell ref="B1033:B1034"/>
    <mergeCell ref="B1089:B1097"/>
    <mergeCell ref="A723:A732"/>
    <mergeCell ref="B734:B741"/>
    <mergeCell ref="B743:B751"/>
    <mergeCell ref="A734:A741"/>
    <mergeCell ref="B753:B761"/>
    <mergeCell ref="A763:A770"/>
    <mergeCell ref="B1229:B1233"/>
    <mergeCell ref="A1187:A1197"/>
    <mergeCell ref="C1199:C1209"/>
    <mergeCell ref="A1211:A1216"/>
    <mergeCell ref="C1187:C1197"/>
    <mergeCell ref="A1170:A1173"/>
    <mergeCell ref="B1211:B1216"/>
    <mergeCell ref="C1219:C1227"/>
    <mergeCell ref="D1048:D1054"/>
    <mergeCell ref="D1067:D1078"/>
    <mergeCell ref="B1080:B1087"/>
    <mergeCell ref="C1040:C1041"/>
    <mergeCell ref="D1040:D1041"/>
    <mergeCell ref="B1056:B1064"/>
    <mergeCell ref="D905:D910"/>
    <mergeCell ref="B912:B915"/>
    <mergeCell ref="A965:A969"/>
    <mergeCell ref="A944:A947"/>
    <mergeCell ref="C951:C955"/>
    <mergeCell ref="B905:B910"/>
    <mergeCell ref="C920:C922"/>
    <mergeCell ref="C936:C938"/>
    <mergeCell ref="D928:D933"/>
    <mergeCell ref="B965:B969"/>
    <mergeCell ref="C986:C990"/>
    <mergeCell ref="B994:B999"/>
    <mergeCell ref="B986:B990"/>
    <mergeCell ref="B1021:B1031"/>
    <mergeCell ref="B1048:B1054"/>
    <mergeCell ref="B1151:B1157"/>
    <mergeCell ref="B1122:B1127"/>
    <mergeCell ref="D994:D999"/>
    <mergeCell ref="C994:C999"/>
    <mergeCell ref="B920:B922"/>
    <mergeCell ref="B832:B839"/>
    <mergeCell ref="A861:A868"/>
    <mergeCell ref="A872:A875"/>
    <mergeCell ref="B957:B961"/>
    <mergeCell ref="C772:C778"/>
    <mergeCell ref="A812:A817"/>
    <mergeCell ref="B772:B778"/>
    <mergeCell ref="A789:A795"/>
    <mergeCell ref="B872:B875"/>
    <mergeCell ref="C854:C859"/>
    <mergeCell ref="A832:A839"/>
    <mergeCell ref="D896:D902"/>
    <mergeCell ref="B841:B845"/>
    <mergeCell ref="B847:B851"/>
    <mergeCell ref="A772:A778"/>
    <mergeCell ref="B1267:B1276"/>
    <mergeCell ref="A1252:A1253"/>
    <mergeCell ref="B1252:B1253"/>
    <mergeCell ref="A1229:A1233"/>
    <mergeCell ref="B1259:B1262"/>
    <mergeCell ref="D1941:D1947"/>
    <mergeCell ref="D1727:D1730"/>
    <mergeCell ref="D1468:D1475"/>
    <mergeCell ref="D1681:D1685"/>
    <mergeCell ref="D1719:D1725"/>
    <mergeCell ref="E1048:E1054"/>
    <mergeCell ref="D1161:D1168"/>
    <mergeCell ref="D1178:D1185"/>
    <mergeCell ref="D1089:D1097"/>
    <mergeCell ref="A1151:A1157"/>
    <mergeCell ref="B1142:B1149"/>
    <mergeCell ref="D1142:D1149"/>
    <mergeCell ref="C1151:C1157"/>
    <mergeCell ref="C1056:C1064"/>
    <mergeCell ref="C1048:C1054"/>
    <mergeCell ref="C1142:C1149"/>
    <mergeCell ref="C1067:C1078"/>
    <mergeCell ref="D1122:D1127"/>
    <mergeCell ref="D1109:D1120"/>
    <mergeCell ref="D1099:D1107"/>
    <mergeCell ref="A1199:A1209"/>
    <mergeCell ref="A1161:A1168"/>
    <mergeCell ref="D1199:D1209"/>
    <mergeCell ref="A1122:A1127"/>
    <mergeCell ref="B1199:B1209"/>
    <mergeCell ref="B1170:B1173"/>
    <mergeCell ref="B1178:B1185"/>
    <mergeCell ref="E2079:E2089"/>
    <mergeCell ref="E2069:E2077"/>
    <mergeCell ref="E2059:E2067"/>
    <mergeCell ref="E1653:E1656"/>
    <mergeCell ref="E1745:E1755"/>
    <mergeCell ref="E1671:E1679"/>
    <mergeCell ref="E1941:E1947"/>
    <mergeCell ref="E1834:E1840"/>
    <mergeCell ref="E1826:E1828"/>
    <mergeCell ref="E1766:E1773"/>
    <mergeCell ref="E1376:E1383"/>
    <mergeCell ref="E1385:E1388"/>
    <mergeCell ref="E1436:E1440"/>
    <mergeCell ref="E1390:E1393"/>
    <mergeCell ref="D1347:D1355"/>
    <mergeCell ref="X2096:Y2096"/>
    <mergeCell ref="U2096:V2096"/>
    <mergeCell ref="D2079:D2089"/>
    <mergeCell ref="D2052:D2057"/>
    <mergeCell ref="F2096:H2096"/>
    <mergeCell ref="E1985:E1996"/>
    <mergeCell ref="E1998:E2005"/>
    <mergeCell ref="E1727:E1730"/>
    <mergeCell ref="E1448:E1457"/>
    <mergeCell ref="E1357:E1360"/>
    <mergeCell ref="E1413:E1422"/>
    <mergeCell ref="E1367:E1374"/>
    <mergeCell ref="E1719:E1725"/>
    <mergeCell ref="D1699:D1706"/>
    <mergeCell ref="D1688:D1697"/>
    <mergeCell ref="D1905:D1910"/>
    <mergeCell ref="D1859:D1863"/>
    <mergeCell ref="D1637:D1641"/>
    <mergeCell ref="D1658:D1669"/>
    <mergeCell ref="E1736:E1739"/>
    <mergeCell ref="E1816:E1820"/>
    <mergeCell ref="E1810:E1814"/>
    <mergeCell ref="D1671:D1679"/>
    <mergeCell ref="E1801:E1804"/>
    <mergeCell ref="E1775:E1780"/>
    <mergeCell ref="E1637:E1641"/>
    <mergeCell ref="E1699:E1706"/>
    <mergeCell ref="E1644:E1649"/>
    <mergeCell ref="E1658:E1669"/>
    <mergeCell ref="E1708:E1713"/>
    <mergeCell ref="E1688:E1697"/>
    <mergeCell ref="E1681:E1685"/>
    <mergeCell ref="E1618:E1624"/>
    <mergeCell ref="C1745:C1755"/>
    <mergeCell ref="C1782:C1790"/>
    <mergeCell ref="C1719:C1725"/>
    <mergeCell ref="C1681:C1685"/>
    <mergeCell ref="E1325:E1329"/>
    <mergeCell ref="D1396:D1398"/>
    <mergeCell ref="C1413:C1422"/>
    <mergeCell ref="D1325:D1326"/>
    <mergeCell ref="D1331:D1332"/>
    <mergeCell ref="D1357:D1360"/>
    <mergeCell ref="D1385:D1388"/>
    <mergeCell ref="C1390:C1393"/>
    <mergeCell ref="E1583:E1586"/>
    <mergeCell ref="D1653:D1656"/>
    <mergeCell ref="E1626:E1632"/>
    <mergeCell ref="D1405:D1407"/>
    <mergeCell ref="E1424:E1434"/>
    <mergeCell ref="E1593:E1601"/>
    <mergeCell ref="E1569:E1574"/>
    <mergeCell ref="E1468:E1475"/>
    <mergeCell ref="C1436:C1440"/>
    <mergeCell ref="E1331:E1334"/>
    <mergeCell ref="E1336:E1345"/>
    <mergeCell ref="D1626:D1632"/>
    <mergeCell ref="D1644:D1649"/>
    <mergeCell ref="D1436:D1440"/>
    <mergeCell ref="D1336:D1345"/>
    <mergeCell ref="E1517:E1524"/>
    <mergeCell ref="C1626:C1632"/>
    <mergeCell ref="C1486:C1493"/>
    <mergeCell ref="D1618:D1624"/>
    <mergeCell ref="E1603:E1607"/>
    <mergeCell ref="E1609:E1616"/>
    <mergeCell ref="E1527:E1531"/>
    <mergeCell ref="E1477:E1484"/>
    <mergeCell ref="D1569:D1574"/>
    <mergeCell ref="C2069:C2077"/>
    <mergeCell ref="D1882:D1886"/>
    <mergeCell ref="D1891:D1894"/>
    <mergeCell ref="D1758:D1764"/>
    <mergeCell ref="D2069:D2077"/>
    <mergeCell ref="C1921:C1927"/>
    <mergeCell ref="D1376:D1383"/>
    <mergeCell ref="C1842:C1849"/>
    <mergeCell ref="C1576:C1579"/>
    <mergeCell ref="D1533:D1538"/>
    <mergeCell ref="C2007:C2011"/>
    <mergeCell ref="D1985:D1996"/>
    <mergeCell ref="D2007:D2011"/>
    <mergeCell ref="C1899:C1900"/>
    <mergeCell ref="C1851:C1857"/>
    <mergeCell ref="D1576:D1579"/>
    <mergeCell ref="E1549:E1555"/>
    <mergeCell ref="E1533:E1538"/>
    <mergeCell ref="D1495:D1500"/>
    <mergeCell ref="D1549:D1555"/>
    <mergeCell ref="D1527:D1531"/>
    <mergeCell ref="E1510:E1515"/>
    <mergeCell ref="E1502:E1508"/>
    <mergeCell ref="E1495:E1500"/>
    <mergeCell ref="D1930:D1939"/>
    <mergeCell ref="D1459:D1466"/>
    <mergeCell ref="D1424:D1434"/>
    <mergeCell ref="E1557:E1563"/>
    <mergeCell ref="E1899:E1900"/>
    <mergeCell ref="E1792:E1798"/>
    <mergeCell ref="E1782:E1790"/>
    <mergeCell ref="D1603:D1607"/>
    <mergeCell ref="D1851:D1857"/>
    <mergeCell ref="D1792:D1798"/>
    <mergeCell ref="D1775:D1780"/>
    <mergeCell ref="D1766:D1773"/>
    <mergeCell ref="D1745:D1755"/>
    <mergeCell ref="D1782:D1790"/>
    <mergeCell ref="C1618:C1624"/>
    <mergeCell ref="D697:D700"/>
    <mergeCell ref="D789:D795"/>
    <mergeCell ref="D812:D817"/>
    <mergeCell ref="D1583:D1586"/>
    <mergeCell ref="D1708:D1713"/>
    <mergeCell ref="D1313:D1314"/>
    <mergeCell ref="C1229:C1233"/>
    <mergeCell ref="C1170:C1173"/>
    <mergeCell ref="C743:C751"/>
    <mergeCell ref="C753:C761"/>
    <mergeCell ref="C872:C875"/>
    <mergeCell ref="D861:D868"/>
    <mergeCell ref="D883:D887"/>
    <mergeCell ref="D877:D881"/>
    <mergeCell ref="D872:D875"/>
    <mergeCell ref="D889:D894"/>
    <mergeCell ref="C883:C887"/>
    <mergeCell ref="D734:D741"/>
    <mergeCell ref="C1267:C1276"/>
    <mergeCell ref="C944:C947"/>
    <mergeCell ref="D912:D915"/>
    <mergeCell ref="C1347:C1355"/>
    <mergeCell ref="D1593:D1601"/>
    <mergeCell ref="D1816:D1820"/>
    <mergeCell ref="D1826:D1828"/>
    <mergeCell ref="BO4:BO5"/>
    <mergeCell ref="BM4:BM5"/>
    <mergeCell ref="E889:E894"/>
    <mergeCell ref="BN4:BN5"/>
    <mergeCell ref="E743:E751"/>
    <mergeCell ref="E593:E598"/>
    <mergeCell ref="E628:E636"/>
    <mergeCell ref="E734:E741"/>
    <mergeCell ref="E819:E830"/>
    <mergeCell ref="E6:E12"/>
    <mergeCell ref="E245:E248"/>
    <mergeCell ref="E164:E172"/>
    <mergeCell ref="E535:E546"/>
    <mergeCell ref="E561:E564"/>
    <mergeCell ref="E439:E444"/>
    <mergeCell ref="E474:E481"/>
    <mergeCell ref="E397:E404"/>
    <mergeCell ref="E213:E220"/>
    <mergeCell ref="E265:E270"/>
    <mergeCell ref="E414:E421"/>
    <mergeCell ref="E582:E591"/>
    <mergeCell ref="E240:E242"/>
    <mergeCell ref="E182:E187"/>
    <mergeCell ref="E29:E32"/>
    <mergeCell ref="E423:E426"/>
    <mergeCell ref="E467:E472"/>
    <mergeCell ref="E460:E464"/>
    <mergeCell ref="E566:E571"/>
    <mergeCell ref="E386:E390"/>
    <mergeCell ref="BK4:BK5"/>
    <mergeCell ref="E522:E528"/>
    <mergeCell ref="E548:E559"/>
    <mergeCell ref="E82:E90"/>
    <mergeCell ref="E123:E128"/>
    <mergeCell ref="E286:E291"/>
    <mergeCell ref="E258:E263"/>
    <mergeCell ref="E222:E230"/>
    <mergeCell ref="E152:E158"/>
    <mergeCell ref="E141:E150"/>
    <mergeCell ref="E114:E121"/>
    <mergeCell ref="E92:E100"/>
    <mergeCell ref="E280:E284"/>
    <mergeCell ref="E497:E500"/>
    <mergeCell ref="E293:E302"/>
    <mergeCell ref="E232:E238"/>
    <mergeCell ref="E174:E179"/>
    <mergeCell ref="E204:E207"/>
    <mergeCell ref="E102:E107"/>
    <mergeCell ref="E132:E138"/>
    <mergeCell ref="E377:E384"/>
    <mergeCell ref="E483:E487"/>
    <mergeCell ref="E448:E458"/>
    <mergeCell ref="D232:D238"/>
    <mergeCell ref="D460:D464"/>
    <mergeCell ref="D313:D318"/>
    <mergeCell ref="D320:D325"/>
    <mergeCell ref="D327:D332"/>
    <mergeCell ref="D245:D248"/>
    <mergeCell ref="D377:D384"/>
    <mergeCell ref="D357:D363"/>
    <mergeCell ref="C258:C263"/>
    <mergeCell ref="C245:C248"/>
    <mergeCell ref="C240:C242"/>
    <mergeCell ref="C152:C158"/>
    <mergeCell ref="D334:D341"/>
    <mergeCell ref="D351:D355"/>
    <mergeCell ref="C265:C270"/>
    <mergeCell ref="C251:C252"/>
    <mergeCell ref="E489:E495"/>
    <mergeCell ref="E305:E311"/>
    <mergeCell ref="E313:E318"/>
    <mergeCell ref="E320:E325"/>
    <mergeCell ref="E272:E278"/>
    <mergeCell ref="E431:E434"/>
    <mergeCell ref="E62:E70"/>
    <mergeCell ref="D29:D32"/>
    <mergeCell ref="D6:D12"/>
    <mergeCell ref="D14:D20"/>
    <mergeCell ref="E14:E20"/>
    <mergeCell ref="E44:E46"/>
    <mergeCell ref="D102:D107"/>
    <mergeCell ref="D4:D5"/>
    <mergeCell ref="D82:D90"/>
    <mergeCell ref="D44:D46"/>
    <mergeCell ref="D36:D42"/>
    <mergeCell ref="D22:D27"/>
    <mergeCell ref="D182:D187"/>
    <mergeCell ref="D272:D278"/>
    <mergeCell ref="D222:D230"/>
    <mergeCell ref="D265:D270"/>
    <mergeCell ref="D213:D220"/>
    <mergeCell ref="D258:D263"/>
    <mergeCell ref="D190:D198"/>
    <mergeCell ref="D50:D58"/>
    <mergeCell ref="E22:E27"/>
    <mergeCell ref="D72:D76"/>
    <mergeCell ref="D62:D70"/>
    <mergeCell ref="E72:E76"/>
    <mergeCell ref="E36:E42"/>
    <mergeCell ref="E50:E58"/>
    <mergeCell ref="D204:D207"/>
    <mergeCell ref="D92:D100"/>
    <mergeCell ref="D114:D121"/>
    <mergeCell ref="D174:D179"/>
    <mergeCell ref="D123:D128"/>
    <mergeCell ref="D164:D172"/>
    <mergeCell ref="C50:C58"/>
    <mergeCell ref="C36:C42"/>
    <mergeCell ref="B62:B70"/>
    <mergeCell ref="B204:B207"/>
    <mergeCell ref="B213:B220"/>
    <mergeCell ref="B245:B248"/>
    <mergeCell ref="B232:B238"/>
    <mergeCell ref="B240:B242"/>
    <mergeCell ref="B222:B230"/>
    <mergeCell ref="C4:C5"/>
    <mergeCell ref="C14:C20"/>
    <mergeCell ref="C92:C100"/>
    <mergeCell ref="C29:C32"/>
    <mergeCell ref="C44:C46"/>
    <mergeCell ref="C72:C76"/>
    <mergeCell ref="C62:C70"/>
    <mergeCell ref="C82:C90"/>
    <mergeCell ref="C6:C12"/>
    <mergeCell ref="C22:C27"/>
    <mergeCell ref="C213:C220"/>
    <mergeCell ref="C204:C207"/>
    <mergeCell ref="C232:C238"/>
    <mergeCell ref="C222:C230"/>
    <mergeCell ref="B50:B58"/>
    <mergeCell ref="C132:C138"/>
    <mergeCell ref="C141:C150"/>
    <mergeCell ref="C114:C121"/>
    <mergeCell ref="C102:C107"/>
    <mergeCell ref="D132:D138"/>
    <mergeCell ref="B258:B263"/>
    <mergeCell ref="A213:A220"/>
    <mergeCell ref="A204:A207"/>
    <mergeCell ref="A251:A252"/>
    <mergeCell ref="E251:E252"/>
    <mergeCell ref="A386:A390"/>
    <mergeCell ref="A483:A487"/>
    <mergeCell ref="A489:A495"/>
    <mergeCell ref="C343:C349"/>
    <mergeCell ref="A414:A421"/>
    <mergeCell ref="C439:C444"/>
    <mergeCell ref="C467:C472"/>
    <mergeCell ref="C448:C458"/>
    <mergeCell ref="C474:C481"/>
    <mergeCell ref="B489:B495"/>
    <mergeCell ref="A327:A332"/>
    <mergeCell ref="C357:C363"/>
    <mergeCell ref="A351:A355"/>
    <mergeCell ref="C334:C341"/>
    <mergeCell ref="C351:C355"/>
    <mergeCell ref="B334:B341"/>
    <mergeCell ref="C327:C332"/>
    <mergeCell ref="A343:A349"/>
    <mergeCell ref="A334:A341"/>
    <mergeCell ref="B407:B410"/>
    <mergeCell ref="C397:C404"/>
    <mergeCell ref="C377:C384"/>
    <mergeCell ref="C365:C374"/>
    <mergeCell ref="B313:B318"/>
    <mergeCell ref="B343:B349"/>
    <mergeCell ref="D152:D158"/>
    <mergeCell ref="B1161:B1168"/>
    <mergeCell ref="B1187:B1197"/>
    <mergeCell ref="B896:B902"/>
    <mergeCell ref="C1252:C1253"/>
    <mergeCell ref="B513:B517"/>
    <mergeCell ref="B561:B564"/>
    <mergeCell ref="B548:B554"/>
    <mergeCell ref="C522:C528"/>
    <mergeCell ref="B483:B487"/>
    <mergeCell ref="B467:B472"/>
    <mergeCell ref="C497:C500"/>
    <mergeCell ref="C548:C554"/>
    <mergeCell ref="C928:C933"/>
    <mergeCell ref="C1178:C1185"/>
    <mergeCell ref="C1005:C1010"/>
    <mergeCell ref="C1122:C1127"/>
    <mergeCell ref="C593:C598"/>
    <mergeCell ref="C707:C709"/>
    <mergeCell ref="C723:C732"/>
    <mergeCell ref="C1089:C1097"/>
    <mergeCell ref="C1021:C1031"/>
    <mergeCell ref="C566:C571"/>
    <mergeCell ref="C573:C580"/>
    <mergeCell ref="B535:B546"/>
    <mergeCell ref="B638:B641"/>
    <mergeCell ref="B622:B626"/>
    <mergeCell ref="B819:B830"/>
    <mergeCell ref="C841:C845"/>
    <mergeCell ref="C789:C795"/>
    <mergeCell ref="C797:C803"/>
    <mergeCell ref="A423:A426"/>
    <mergeCell ref="A397:A404"/>
    <mergeCell ref="A407:A410"/>
    <mergeCell ref="A448:A458"/>
    <mergeCell ref="A513:A517"/>
    <mergeCell ref="A474:A481"/>
    <mergeCell ref="A522:A528"/>
    <mergeCell ref="A561:A564"/>
    <mergeCell ref="A431:A434"/>
    <mergeCell ref="D1015:D1019"/>
    <mergeCell ref="D854:D859"/>
    <mergeCell ref="C734:C741"/>
    <mergeCell ref="C832:C839"/>
    <mergeCell ref="C1132:C1139"/>
    <mergeCell ref="C1080:C1087"/>
    <mergeCell ref="C965:C969"/>
    <mergeCell ref="C805:C810"/>
    <mergeCell ref="C763:C770"/>
    <mergeCell ref="C1033:C1034"/>
    <mergeCell ref="B566:B571"/>
    <mergeCell ref="D797:D803"/>
    <mergeCell ref="D1056:D1064"/>
    <mergeCell ref="D986:D990"/>
    <mergeCell ref="D1021:D1031"/>
    <mergeCell ref="D1033:D1034"/>
    <mergeCell ref="D920:D922"/>
    <mergeCell ref="D944:D947"/>
    <mergeCell ref="B522:B528"/>
    <mergeCell ref="B1015:B1019"/>
    <mergeCell ref="A743:A751"/>
    <mergeCell ref="C896:C902"/>
    <mergeCell ref="B781:B787"/>
    <mergeCell ref="B365:B374"/>
    <mergeCell ref="A320:A325"/>
    <mergeCell ref="B351:B355"/>
    <mergeCell ref="B320:B325"/>
    <mergeCell ref="A365:A374"/>
    <mergeCell ref="A36:A42"/>
    <mergeCell ref="B82:B90"/>
    <mergeCell ref="A22:A27"/>
    <mergeCell ref="B36:B42"/>
    <mergeCell ref="A44:A46"/>
    <mergeCell ref="A29:A32"/>
    <mergeCell ref="A50:A58"/>
    <mergeCell ref="B44:B46"/>
    <mergeCell ref="B190:B198"/>
    <mergeCell ref="A222:A230"/>
    <mergeCell ref="B92:B100"/>
    <mergeCell ref="B293:B302"/>
    <mergeCell ref="B305:B311"/>
    <mergeCell ref="A123:A128"/>
    <mergeCell ref="A190:A198"/>
    <mergeCell ref="A258:A263"/>
    <mergeCell ref="B114:B121"/>
    <mergeCell ref="A174:A179"/>
    <mergeCell ref="B265:B270"/>
    <mergeCell ref="A293:A302"/>
    <mergeCell ref="B72:B76"/>
    <mergeCell ref="B29:B32"/>
    <mergeCell ref="C164:C172"/>
    <mergeCell ref="C174:C179"/>
    <mergeCell ref="B152:B158"/>
    <mergeCell ref="B174:B179"/>
    <mergeCell ref="A82:A90"/>
    <mergeCell ref="A4:A5"/>
    <mergeCell ref="B4:B5"/>
    <mergeCell ref="B102:B107"/>
    <mergeCell ref="B22:B27"/>
    <mergeCell ref="A62:A70"/>
    <mergeCell ref="A102:A107"/>
    <mergeCell ref="A72:A76"/>
    <mergeCell ref="B6:B12"/>
    <mergeCell ref="B14:B20"/>
    <mergeCell ref="A14:A20"/>
    <mergeCell ref="D423:D426"/>
    <mergeCell ref="D448:D458"/>
    <mergeCell ref="C423:C426"/>
    <mergeCell ref="C407:C410"/>
    <mergeCell ref="D414:D421"/>
    <mergeCell ref="D407:D410"/>
    <mergeCell ref="B164:B172"/>
    <mergeCell ref="A164:A172"/>
    <mergeCell ref="A141:A150"/>
    <mergeCell ref="B182:B187"/>
    <mergeCell ref="B123:B128"/>
    <mergeCell ref="B132:B138"/>
    <mergeCell ref="A182:A187"/>
    <mergeCell ref="B141:B150"/>
    <mergeCell ref="A152:A158"/>
    <mergeCell ref="A377:A384"/>
    <mergeCell ref="A357:A363"/>
    <mergeCell ref="E1040:E1041"/>
    <mergeCell ref="E1021:E1031"/>
    <mergeCell ref="E689:E695"/>
    <mergeCell ref="E1178:E1185"/>
    <mergeCell ref="E1161:E1168"/>
    <mergeCell ref="A6:A12"/>
    <mergeCell ref="E883:E887"/>
    <mergeCell ref="E861:E868"/>
    <mergeCell ref="E847:E851"/>
    <mergeCell ref="D431:D434"/>
    <mergeCell ref="D474:D481"/>
    <mergeCell ref="D566:D571"/>
    <mergeCell ref="D561:D564"/>
    <mergeCell ref="D582:D591"/>
    <mergeCell ref="E797:E803"/>
    <mergeCell ref="C182:C187"/>
    <mergeCell ref="D386:D390"/>
    <mergeCell ref="D681:D686"/>
    <mergeCell ref="E781:E787"/>
    <mergeCell ref="D240:D241"/>
    <mergeCell ref="D507:D511"/>
    <mergeCell ref="D497:D500"/>
    <mergeCell ref="D397:D404"/>
    <mergeCell ref="D467:D472"/>
    <mergeCell ref="B377:B384"/>
    <mergeCell ref="B357:B363"/>
    <mergeCell ref="A313:A318"/>
    <mergeCell ref="A272:A278"/>
    <mergeCell ref="B251:B254"/>
    <mergeCell ref="A280:A284"/>
    <mergeCell ref="A305:A311"/>
    <mergeCell ref="C123:C128"/>
    <mergeCell ref="D772:D778"/>
    <mergeCell ref="D535:D546"/>
    <mergeCell ref="D548:D559"/>
    <mergeCell ref="C649:C655"/>
    <mergeCell ref="D513:D517"/>
    <mergeCell ref="D753:D761"/>
    <mergeCell ref="E602:E610"/>
    <mergeCell ref="E663:E670"/>
    <mergeCell ref="E622:E626"/>
    <mergeCell ref="E697:E700"/>
    <mergeCell ref="E772:E778"/>
    <mergeCell ref="E723:E732"/>
    <mergeCell ref="E753:E761"/>
    <mergeCell ref="E1229:E1233"/>
    <mergeCell ref="E1122:E1127"/>
    <mergeCell ref="E1109:E1120"/>
    <mergeCell ref="E1199:E1209"/>
    <mergeCell ref="E1151:E1157"/>
    <mergeCell ref="E1211:E1216"/>
    <mergeCell ref="E832:E839"/>
    <mergeCell ref="E905:E910"/>
    <mergeCell ref="E841:E845"/>
    <mergeCell ref="E854:E859"/>
    <mergeCell ref="E896:E902"/>
    <mergeCell ref="E1187:E1197"/>
    <mergeCell ref="E920:E922"/>
    <mergeCell ref="E1089:E1097"/>
    <mergeCell ref="E928:E933"/>
    <mergeCell ref="E944:E947"/>
    <mergeCell ref="E912:E915"/>
    <mergeCell ref="E1219:E1227"/>
    <mergeCell ref="E1170:E1173"/>
    <mergeCell ref="E763:E770"/>
    <mergeCell ref="C305:C311"/>
    <mergeCell ref="C313:C318"/>
    <mergeCell ref="D286:D291"/>
    <mergeCell ref="D343:D349"/>
    <mergeCell ref="C320:C325"/>
    <mergeCell ref="C293:C302"/>
    <mergeCell ref="C286:C291"/>
    <mergeCell ref="E407:E410"/>
    <mergeCell ref="D293:D302"/>
    <mergeCell ref="D305:D311"/>
    <mergeCell ref="E343:E349"/>
    <mergeCell ref="E365:E374"/>
    <mergeCell ref="E357:E363"/>
    <mergeCell ref="E327:E332"/>
    <mergeCell ref="C460:C464"/>
    <mergeCell ref="D622:D626"/>
    <mergeCell ref="E649:E655"/>
    <mergeCell ref="D707:D709"/>
    <mergeCell ref="D743:D751"/>
    <mergeCell ref="D689:D695"/>
    <mergeCell ref="D638:D641"/>
    <mergeCell ref="D612:D620"/>
    <mergeCell ref="C489:C495"/>
    <mergeCell ref="D365:D374"/>
    <mergeCell ref="E507:E511"/>
    <mergeCell ref="E513:E517"/>
    <mergeCell ref="D763:D770"/>
    <mergeCell ref="A582:A591"/>
    <mergeCell ref="A622:A626"/>
    <mergeCell ref="B628:B636"/>
    <mergeCell ref="A92:A100"/>
    <mergeCell ref="D280:D284"/>
    <mergeCell ref="A114:A121"/>
    <mergeCell ref="A132:A138"/>
    <mergeCell ref="D251:D252"/>
    <mergeCell ref="D141:D150"/>
    <mergeCell ref="C386:C390"/>
    <mergeCell ref="B386:B390"/>
    <mergeCell ref="B423:B426"/>
    <mergeCell ref="C431:C434"/>
    <mergeCell ref="B397:B404"/>
    <mergeCell ref="B414:B421"/>
    <mergeCell ref="C414:C421"/>
    <mergeCell ref="B431:B434"/>
    <mergeCell ref="D439:D444"/>
    <mergeCell ref="C272:C278"/>
    <mergeCell ref="B272:B278"/>
    <mergeCell ref="C280:C284"/>
    <mergeCell ref="B280:B284"/>
    <mergeCell ref="B327:B332"/>
    <mergeCell ref="A232:A238"/>
    <mergeCell ref="A240:A242"/>
    <mergeCell ref="A245:A248"/>
    <mergeCell ref="B286:B291"/>
    <mergeCell ref="A265:A270"/>
    <mergeCell ref="A286:A291"/>
    <mergeCell ref="A573:A580"/>
    <mergeCell ref="B602:B610"/>
    <mergeCell ref="A628:A636"/>
    <mergeCell ref="B497:B500"/>
    <mergeCell ref="A439:A444"/>
    <mergeCell ref="A467:A472"/>
    <mergeCell ref="A460:A464"/>
    <mergeCell ref="B460:B464"/>
    <mergeCell ref="B448:B458"/>
    <mergeCell ref="B439:B444"/>
    <mergeCell ref="D483:D487"/>
    <mergeCell ref="C483:C487"/>
    <mergeCell ref="D522:D528"/>
    <mergeCell ref="A497:A500"/>
    <mergeCell ref="A548:A554"/>
    <mergeCell ref="C561:C564"/>
    <mergeCell ref="C535:C546"/>
    <mergeCell ref="C507:C511"/>
    <mergeCell ref="A507:A511"/>
    <mergeCell ref="A535:A546"/>
    <mergeCell ref="C513:C517"/>
    <mergeCell ref="B507:B511"/>
    <mergeCell ref="D489:D495"/>
    <mergeCell ref="B474:B481"/>
    <mergeCell ref="B573:B580"/>
    <mergeCell ref="D593:D598"/>
    <mergeCell ref="A566:A571"/>
    <mergeCell ref="B593:B598"/>
    <mergeCell ref="D573:D580"/>
    <mergeCell ref="E573:E580"/>
    <mergeCell ref="E612:E620"/>
    <mergeCell ref="A689:A695"/>
    <mergeCell ref="E672:E679"/>
    <mergeCell ref="E657:E661"/>
    <mergeCell ref="D663:D670"/>
    <mergeCell ref="D657:D661"/>
    <mergeCell ref="A593:A598"/>
    <mergeCell ref="D602:D610"/>
    <mergeCell ref="D723:D732"/>
    <mergeCell ref="D628:D636"/>
    <mergeCell ref="E638:E641"/>
    <mergeCell ref="D649:D655"/>
    <mergeCell ref="D672:D679"/>
    <mergeCell ref="D713:D720"/>
    <mergeCell ref="E681:E686"/>
    <mergeCell ref="E707:E709"/>
    <mergeCell ref="B723:B732"/>
    <mergeCell ref="B582:B591"/>
    <mergeCell ref="C612:C620"/>
    <mergeCell ref="C582:C591"/>
    <mergeCell ref="C657:C661"/>
    <mergeCell ref="C697:C700"/>
    <mergeCell ref="C672:C679"/>
    <mergeCell ref="C681:C686"/>
    <mergeCell ref="C638:C641"/>
    <mergeCell ref="B657:B661"/>
    <mergeCell ref="C622:C626"/>
    <mergeCell ref="B1331:B1334"/>
    <mergeCell ref="A889:A894"/>
    <mergeCell ref="A1048:A1054"/>
    <mergeCell ref="A1080:A1087"/>
    <mergeCell ref="A951:A955"/>
    <mergeCell ref="A920:A922"/>
    <mergeCell ref="A1015:A1019"/>
    <mergeCell ref="A905:A910"/>
    <mergeCell ref="A912:A915"/>
    <mergeCell ref="D1238:D1240"/>
    <mergeCell ref="D1219:D1227"/>
    <mergeCell ref="D1229:D1233"/>
    <mergeCell ref="A1142:A1149"/>
    <mergeCell ref="B889:B894"/>
    <mergeCell ref="A1331:A1334"/>
    <mergeCell ref="A986:A990"/>
    <mergeCell ref="A957:A961"/>
    <mergeCell ref="A936:A938"/>
    <mergeCell ref="C912:C915"/>
    <mergeCell ref="C957:C961"/>
    <mergeCell ref="C1015:C1019"/>
    <mergeCell ref="B1005:B1010"/>
    <mergeCell ref="B951:B955"/>
    <mergeCell ref="C972:C976"/>
    <mergeCell ref="D1187:D1197"/>
    <mergeCell ref="D1005:D1010"/>
    <mergeCell ref="D957:D961"/>
    <mergeCell ref="D1211:D1216"/>
    <mergeCell ref="D936:D938"/>
    <mergeCell ref="C1238:C1240"/>
    <mergeCell ref="C1297:C1304"/>
    <mergeCell ref="E936:E938"/>
    <mergeCell ref="A928:A933"/>
    <mergeCell ref="A854:A859"/>
    <mergeCell ref="A781:A787"/>
    <mergeCell ref="A841:A845"/>
    <mergeCell ref="E986:E990"/>
    <mergeCell ref="D951:D955"/>
    <mergeCell ref="D965:D969"/>
    <mergeCell ref="D972:D976"/>
    <mergeCell ref="E957:E961"/>
    <mergeCell ref="E972:E976"/>
    <mergeCell ref="E965:E969"/>
    <mergeCell ref="E877:E881"/>
    <mergeCell ref="A972:A976"/>
    <mergeCell ref="E805:E810"/>
    <mergeCell ref="E789:E795"/>
    <mergeCell ref="B854:B859"/>
    <mergeCell ref="B877:B881"/>
    <mergeCell ref="B805:B810"/>
    <mergeCell ref="B797:B803"/>
    <mergeCell ref="B861:B868"/>
    <mergeCell ref="B883:B887"/>
    <mergeCell ref="E951:E955"/>
    <mergeCell ref="E872:E875"/>
    <mergeCell ref="C819:C830"/>
    <mergeCell ref="D841:D845"/>
    <mergeCell ref="D805:D810"/>
    <mergeCell ref="D832:D839"/>
    <mergeCell ref="D819:D830"/>
    <mergeCell ref="D781:D787"/>
    <mergeCell ref="D847:D851"/>
    <mergeCell ref="A797:A803"/>
    <mergeCell ref="A1278:A1286"/>
    <mergeCell ref="A1297:A1304"/>
    <mergeCell ref="B1307:B1311"/>
    <mergeCell ref="B1313:B1314"/>
    <mergeCell ref="D1278:D1286"/>
    <mergeCell ref="D1297:D1304"/>
    <mergeCell ref="C1288:C1295"/>
    <mergeCell ref="B1219:B1227"/>
    <mergeCell ref="B1238:B1240"/>
    <mergeCell ref="B1244:B1247"/>
    <mergeCell ref="A1259:A1262"/>
    <mergeCell ref="A1244:A1247"/>
    <mergeCell ref="A1219:A1227"/>
    <mergeCell ref="E994:E999"/>
    <mergeCell ref="A1099:A1107"/>
    <mergeCell ref="A1288:A1295"/>
    <mergeCell ref="B1099:B1107"/>
    <mergeCell ref="A1178:A1185"/>
    <mergeCell ref="C1211:C1216"/>
    <mergeCell ref="C1161:C1168"/>
    <mergeCell ref="B1067:B1078"/>
    <mergeCell ref="A1005:A1010"/>
    <mergeCell ref="A1132:A1139"/>
    <mergeCell ref="E1067:E1078"/>
    <mergeCell ref="B1132:B1139"/>
    <mergeCell ref="B1109:B1120"/>
    <mergeCell ref="E1056:E1064"/>
    <mergeCell ref="C1109:C1120"/>
    <mergeCell ref="C1099:C1107"/>
    <mergeCell ref="E1132:E1139"/>
    <mergeCell ref="E1099:E1107"/>
    <mergeCell ref="D1080:D1087"/>
    <mergeCell ref="A1405:A1407"/>
    <mergeCell ref="B1810:B1814"/>
    <mergeCell ref="A1413:A1422"/>
    <mergeCell ref="A1336:A1345"/>
    <mergeCell ref="D1448:D1457"/>
    <mergeCell ref="B1385:B1388"/>
    <mergeCell ref="B1436:B1440"/>
    <mergeCell ref="A1396:A1398"/>
    <mergeCell ref="B1424:B1434"/>
    <mergeCell ref="A1390:A1393"/>
    <mergeCell ref="B1347:B1355"/>
    <mergeCell ref="C1336:C1345"/>
    <mergeCell ref="D1413:D1422"/>
    <mergeCell ref="C1468:C1475"/>
    <mergeCell ref="A1357:A1360"/>
    <mergeCell ref="B1448:B1457"/>
    <mergeCell ref="B1405:B1407"/>
    <mergeCell ref="B1413:B1422"/>
    <mergeCell ref="C1405:C1407"/>
    <mergeCell ref="C1357:C1360"/>
    <mergeCell ref="C1376:C1383"/>
    <mergeCell ref="C1396:C1398"/>
    <mergeCell ref="C1448:C1457"/>
    <mergeCell ref="C1477:C1484"/>
    <mergeCell ref="D1390:D1393"/>
    <mergeCell ref="D1367:D1374"/>
    <mergeCell ref="A1347:A1355"/>
    <mergeCell ref="C1801:C1804"/>
    <mergeCell ref="D1609:D1616"/>
    <mergeCell ref="C1495:C1500"/>
    <mergeCell ref="C1540:C1547"/>
    <mergeCell ref="D1502:D1508"/>
    <mergeCell ref="A1319:A1323"/>
    <mergeCell ref="A1325:A1329"/>
    <mergeCell ref="A1238:A1240"/>
    <mergeCell ref="A1313:A1314"/>
    <mergeCell ref="A1307:A1311"/>
    <mergeCell ref="A1267:A1276"/>
    <mergeCell ref="B1325:B1329"/>
    <mergeCell ref="B1278:B1286"/>
    <mergeCell ref="A1527:A1531"/>
    <mergeCell ref="B1510:B1515"/>
    <mergeCell ref="B1502:B1508"/>
    <mergeCell ref="A1376:A1383"/>
    <mergeCell ref="B1336:B1345"/>
    <mergeCell ref="B1486:B1493"/>
    <mergeCell ref="B1468:B1475"/>
    <mergeCell ref="B1517:B1524"/>
    <mergeCell ref="C2079:C2089"/>
    <mergeCell ref="A1957:A1959"/>
    <mergeCell ref="A1930:A1939"/>
    <mergeCell ref="A1941:A1947"/>
    <mergeCell ref="C2059:C2067"/>
    <mergeCell ref="C2045:C2050"/>
    <mergeCell ref="C2052:C2057"/>
    <mergeCell ref="C1930:C1939"/>
    <mergeCell ref="C2014:C2018"/>
    <mergeCell ref="B1998:B2005"/>
    <mergeCell ref="A1367:A1374"/>
    <mergeCell ref="A2045:A2050"/>
    <mergeCell ref="A2052:A2057"/>
    <mergeCell ref="B1396:B1398"/>
    <mergeCell ref="A1385:A1388"/>
    <mergeCell ref="A1448:A1457"/>
    <mergeCell ref="A2079:A2089"/>
    <mergeCell ref="A2007:A2011"/>
    <mergeCell ref="A2014:A2018"/>
    <mergeCell ref="A2020:A2027"/>
    <mergeCell ref="A2069:A2077"/>
    <mergeCell ref="A1967:A1973"/>
    <mergeCell ref="A1834:A1840"/>
    <mergeCell ref="A1851:A1857"/>
    <mergeCell ref="A1859:A1863"/>
    <mergeCell ref="B2079:B2089"/>
    <mergeCell ref="B2069:B2077"/>
    <mergeCell ref="B2045:B2050"/>
    <mergeCell ref="A2059:A2067"/>
    <mergeCell ref="A2029:A2034"/>
    <mergeCell ref="A2038:A2043"/>
    <mergeCell ref="B2029:B2034"/>
    <mergeCell ref="B2052:B2057"/>
    <mergeCell ref="B2059:B2067"/>
    <mergeCell ref="B2038:B2043"/>
    <mergeCell ref="B2014:B2018"/>
    <mergeCell ref="B1930:B1939"/>
    <mergeCell ref="A1891:A1894"/>
    <mergeCell ref="A1867:A1868"/>
    <mergeCell ref="A1468:A1475"/>
    <mergeCell ref="A1477:A1484"/>
    <mergeCell ref="A1459:A1466"/>
    <mergeCell ref="B1603:B1607"/>
    <mergeCell ref="C1708:C1713"/>
    <mergeCell ref="C1688:C1697"/>
    <mergeCell ref="C1569:C1574"/>
    <mergeCell ref="C1609:C1616"/>
    <mergeCell ref="C1583:C1586"/>
    <mergeCell ref="C1603:C1607"/>
    <mergeCell ref="B1527:B1531"/>
    <mergeCell ref="A1921:A1927"/>
    <mergeCell ref="A1912:A1919"/>
    <mergeCell ref="A1424:A1434"/>
    <mergeCell ref="B1801:B1804"/>
    <mergeCell ref="B1792:B1798"/>
    <mergeCell ref="B1912:B1919"/>
    <mergeCell ref="B1459:B1466"/>
    <mergeCell ref="B1477:B1484"/>
    <mergeCell ref="B1495:B1500"/>
    <mergeCell ref="A1510:A1515"/>
    <mergeCell ref="A1436:A1440"/>
    <mergeCell ref="C1699:C1706"/>
    <mergeCell ref="B1549:B1555"/>
    <mergeCell ref="B1593:B1601"/>
    <mergeCell ref="C1593:C1601"/>
    <mergeCell ref="C1859:C1863"/>
    <mergeCell ref="B1816:B1820"/>
    <mergeCell ref="B1826:B1828"/>
    <mergeCell ref="C1424:C1434"/>
    <mergeCell ref="E1080:E1087"/>
    <mergeCell ref="E1005:E1010"/>
    <mergeCell ref="E1033:E1034"/>
    <mergeCell ref="D1151:D1157"/>
    <mergeCell ref="D1170:D1173"/>
    <mergeCell ref="D1132:D1139"/>
    <mergeCell ref="E1278:E1286"/>
    <mergeCell ref="C1313:C1314"/>
    <mergeCell ref="D1307:D1311"/>
    <mergeCell ref="D1259:D1262"/>
    <mergeCell ref="D1486:D1493"/>
    <mergeCell ref="D1477:D1484"/>
    <mergeCell ref="D1267:D1276"/>
    <mergeCell ref="D1288:D1295"/>
    <mergeCell ref="D1327:D1328"/>
    <mergeCell ref="D1333:D1334"/>
    <mergeCell ref="E1405:E1407"/>
    <mergeCell ref="C1459:C1466"/>
    <mergeCell ref="E1252:E1253"/>
    <mergeCell ref="E1259:E1262"/>
    <mergeCell ref="E1267:E1276"/>
    <mergeCell ref="E1319:E1323"/>
    <mergeCell ref="E1297:E1304"/>
    <mergeCell ref="E1307:E1311"/>
    <mergeCell ref="E1288:E1295"/>
    <mergeCell ref="E1313:E1314"/>
    <mergeCell ref="C1325:C1329"/>
    <mergeCell ref="C1319:C1323"/>
    <mergeCell ref="C1307:C1311"/>
    <mergeCell ref="E1347:E1355"/>
    <mergeCell ref="E1459:E1466"/>
    <mergeCell ref="E1015:E1019"/>
    <mergeCell ref="B1357:B1360"/>
    <mergeCell ref="D1510:D1515"/>
    <mergeCell ref="D1540:D1547"/>
    <mergeCell ref="B1297:B1304"/>
    <mergeCell ref="D1319:D1323"/>
    <mergeCell ref="E1244:E1247"/>
    <mergeCell ref="E1238:E1240"/>
    <mergeCell ref="B1319:B1323"/>
    <mergeCell ref="D1252:D1253"/>
    <mergeCell ref="D1244:D1247"/>
    <mergeCell ref="C1278:C1286"/>
    <mergeCell ref="C1259:C1262"/>
    <mergeCell ref="C1244:C1247"/>
    <mergeCell ref="C1557:C1563"/>
    <mergeCell ref="C1510:C1515"/>
    <mergeCell ref="D1557:D1563"/>
    <mergeCell ref="C1533:C1538"/>
    <mergeCell ref="D1517:D1524"/>
    <mergeCell ref="E1540:E1547"/>
    <mergeCell ref="C1527:C1531"/>
    <mergeCell ref="C1517:C1524"/>
    <mergeCell ref="C1502:C1508"/>
    <mergeCell ref="C1549:C1555"/>
    <mergeCell ref="B1367:B1374"/>
    <mergeCell ref="B1376:B1383"/>
    <mergeCell ref="B1557:B1563"/>
    <mergeCell ref="B1540:B1547"/>
    <mergeCell ref="B1390:B1393"/>
    <mergeCell ref="C1331:C1334"/>
    <mergeCell ref="B1288:B1295"/>
    <mergeCell ref="C1367:C1374"/>
    <mergeCell ref="C1385:C1388"/>
    <mergeCell ref="E1930:E1939"/>
    <mergeCell ref="E2045:E2050"/>
    <mergeCell ref="E2007:E2011"/>
    <mergeCell ref="E2014:E2018"/>
    <mergeCell ref="D1967:D1973"/>
    <mergeCell ref="D2059:D2067"/>
    <mergeCell ref="D2045:D2050"/>
    <mergeCell ref="D2029:D2034"/>
    <mergeCell ref="D2020:D2027"/>
    <mergeCell ref="C2038:C2043"/>
    <mergeCell ref="D2038:D2043"/>
    <mergeCell ref="C2029:C2034"/>
    <mergeCell ref="E1957:E1959"/>
    <mergeCell ref="D2014:D2018"/>
    <mergeCell ref="E2038:E2043"/>
    <mergeCell ref="C1975:C1980"/>
    <mergeCell ref="C1985:C1996"/>
    <mergeCell ref="C1967:C1973"/>
    <mergeCell ref="E1967:E1973"/>
    <mergeCell ref="C1912:C1919"/>
    <mergeCell ref="D1801:D1804"/>
    <mergeCell ref="C1867:C1868"/>
    <mergeCell ref="C1816:C1820"/>
    <mergeCell ref="D1810:D1814"/>
    <mergeCell ref="E1875:E1878"/>
    <mergeCell ref="E1912:E1919"/>
    <mergeCell ref="E1891:E1894"/>
    <mergeCell ref="E1921:E1927"/>
    <mergeCell ref="D1921:D1927"/>
    <mergeCell ref="B1859:B1863"/>
    <mergeCell ref="C2020:C2027"/>
    <mergeCell ref="B2007:B2011"/>
    <mergeCell ref="B1975:B1980"/>
    <mergeCell ref="B1941:B1947"/>
    <mergeCell ref="B1967:B1973"/>
    <mergeCell ref="B1985:B1996"/>
    <mergeCell ref="B1957:B1959"/>
    <mergeCell ref="C1957:C1959"/>
    <mergeCell ref="B2020:B2027"/>
    <mergeCell ref="D1834:D1840"/>
    <mergeCell ref="D1998:D2005"/>
    <mergeCell ref="D1975:D1980"/>
    <mergeCell ref="D1875:D1880"/>
    <mergeCell ref="D1912:D1919"/>
    <mergeCell ref="B1921:B1927"/>
    <mergeCell ref="B1851:B1857"/>
    <mergeCell ref="B1834:B1840"/>
    <mergeCell ref="D1842:D1849"/>
    <mergeCell ref="D1949:D1953"/>
    <mergeCell ref="D1957:D1959"/>
    <mergeCell ref="E1975:E1980"/>
    <mergeCell ref="E1758:E1764"/>
    <mergeCell ref="C1882:C1886"/>
    <mergeCell ref="C1891:C1894"/>
    <mergeCell ref="B1875:B1878"/>
    <mergeCell ref="B1949:B1953"/>
    <mergeCell ref="C1941:C1947"/>
    <mergeCell ref="B1891:B1894"/>
    <mergeCell ref="A1899:A1900"/>
    <mergeCell ref="A1745:A1755"/>
    <mergeCell ref="A1727:A1730"/>
    <mergeCell ref="B1882:B1886"/>
    <mergeCell ref="A1882:A1886"/>
    <mergeCell ref="B1899:B1900"/>
    <mergeCell ref="B1842:B1849"/>
    <mergeCell ref="B1867:B1868"/>
    <mergeCell ref="A1875:A1878"/>
    <mergeCell ref="A1810:A1814"/>
    <mergeCell ref="E1949:E1953"/>
    <mergeCell ref="C1727:C1730"/>
    <mergeCell ref="E1905:E1910"/>
    <mergeCell ref="B1905:B1910"/>
    <mergeCell ref="C1905:C1910"/>
    <mergeCell ref="D1899:D1900"/>
    <mergeCell ref="C1949:C1953"/>
    <mergeCell ref="B1727:B1730"/>
    <mergeCell ref="C1758:C1764"/>
    <mergeCell ref="C1792:C1798"/>
    <mergeCell ref="D1736:D1739"/>
    <mergeCell ref="C1810:C1814"/>
    <mergeCell ref="C1834:C1840"/>
    <mergeCell ref="C1875:C1878"/>
    <mergeCell ref="C1826:C1828"/>
    <mergeCell ref="C1644:C1649"/>
    <mergeCell ref="B1644:B1649"/>
    <mergeCell ref="C1637:C1641"/>
    <mergeCell ref="B1708:B1713"/>
    <mergeCell ref="C1766:C1773"/>
    <mergeCell ref="B1782:B1790"/>
    <mergeCell ref="B1583:B1586"/>
    <mergeCell ref="C1658:C1669"/>
    <mergeCell ref="C1653:C1656"/>
    <mergeCell ref="C1671:C1679"/>
    <mergeCell ref="C1736:C1739"/>
    <mergeCell ref="B1719:B1725"/>
    <mergeCell ref="B1766:B1773"/>
    <mergeCell ref="B1653:B1656"/>
    <mergeCell ref="B1658:B1669"/>
    <mergeCell ref="B1736:B1739"/>
    <mergeCell ref="A1826:A1828"/>
    <mergeCell ref="B1688:B1697"/>
    <mergeCell ref="B1569:B1574"/>
    <mergeCell ref="A1998:A2005"/>
    <mergeCell ref="A1985:A1996"/>
    <mergeCell ref="A1975:A1980"/>
    <mergeCell ref="A1949:A1953"/>
    <mergeCell ref="A1708:A1713"/>
    <mergeCell ref="A1688:A1697"/>
    <mergeCell ref="A1719:A1722"/>
    <mergeCell ref="A1905:A1910"/>
    <mergeCell ref="B1758:B1764"/>
    <mergeCell ref="A1644:A1649"/>
    <mergeCell ref="A1583:A1586"/>
    <mergeCell ref="A1736:A1739"/>
    <mergeCell ref="A1758:A1764"/>
    <mergeCell ref="A1681:A1685"/>
    <mergeCell ref="A1792:A1798"/>
    <mergeCell ref="A1699:A1706"/>
    <mergeCell ref="A1782:A1790"/>
    <mergeCell ref="B1681:B1685"/>
    <mergeCell ref="B1609:B1616"/>
    <mergeCell ref="A1842:A1849"/>
    <mergeCell ref="A1540:A1547"/>
    <mergeCell ref="A1533:A1538"/>
    <mergeCell ref="A1549:A1555"/>
    <mergeCell ref="A1517:A1524"/>
    <mergeCell ref="A1816:A1820"/>
    <mergeCell ref="A1801:A1804"/>
    <mergeCell ref="A1658:A1669"/>
    <mergeCell ref="A1569:A1574"/>
    <mergeCell ref="A1637:A1641"/>
    <mergeCell ref="A1775:A1780"/>
    <mergeCell ref="A1766:A1773"/>
    <mergeCell ref="A1603:A1607"/>
    <mergeCell ref="A1618:A1624"/>
    <mergeCell ref="B1745:B1755"/>
    <mergeCell ref="A1486:A1493"/>
    <mergeCell ref="A1502:A1508"/>
    <mergeCell ref="A1653:A1656"/>
    <mergeCell ref="A1671:A1679"/>
    <mergeCell ref="A1576:A1579"/>
    <mergeCell ref="A1626:A1632"/>
    <mergeCell ref="B1533:B1538"/>
    <mergeCell ref="B1576:B1579"/>
    <mergeCell ref="A1495:A1500"/>
    <mergeCell ref="B1775:B1780"/>
    <mergeCell ref="A1557:A1563"/>
    <mergeCell ref="A1609:A1616"/>
    <mergeCell ref="B1699:B1706"/>
    <mergeCell ref="B1671:B1679"/>
    <mergeCell ref="B1637:B1641"/>
    <mergeCell ref="A1593:A1601"/>
    <mergeCell ref="B1626:B1632"/>
    <mergeCell ref="B1618:B1624"/>
  </mergeCells>
  <phoneticPr fontId="0" type="noConversion"/>
  <conditionalFormatting sqref="AN2099:AN2103 AN2124:AN65536 G2104 G2123 E2105:E2122 AN1:AN2095 AM2096:AM2098">
    <cfRule type="dataBar" priority="3">
      <dataBar>
        <cfvo type="min"/>
        <cfvo type="max"/>
        <color rgb="FF008AEF"/>
      </dataBar>
    </cfRule>
  </conditionalFormatting>
  <conditionalFormatting sqref="BL2096">
    <cfRule type="dataBar" priority="2">
      <dataBar>
        <cfvo type="min"/>
        <cfvo type="max"/>
        <color rgb="FF008AEF"/>
      </dataBar>
    </cfRule>
  </conditionalFormatting>
  <conditionalFormatting sqref="AZ4:AZ5">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BK333 BK342 BK1079 BK1911 BK1948 BK1277 BK1296 BK1974 BK2058 BK1698 BK101 BK1608 BK1055 BK1228 BK1287 BK1375 BK1423 BK1940 BK2051 BK1032 BK662" formula="1"/>
    <ignoredError sqref="BK1627 BK1630 BK1163 BK1379 BK2060:BK2061 BK1691 BK1693 BK1414 BK499 BK734 BK739:BK741 BK1286 BK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2021-01-06T08:35:38Z</dcterms:modified>
</cp:coreProperties>
</file>